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95" yWindow="0" windowWidth="14130" windowHeight="12240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  <sheet name="T4" sheetId="8" r:id="rId8"/>
  </sheets>
  <definedNames/>
  <calcPr fullCalcOnLoad="1"/>
</workbook>
</file>

<file path=xl/sharedStrings.xml><?xml version="1.0" encoding="utf-8"?>
<sst xmlns="http://schemas.openxmlformats.org/spreadsheetml/2006/main" count="290" uniqueCount="94">
  <si>
    <t>Calibration Report</t>
  </si>
  <si>
    <t>Transect #</t>
  </si>
  <si>
    <t>Habitat Type</t>
  </si>
  <si>
    <t>Low</t>
  </si>
  <si>
    <t>Mid</t>
  </si>
  <si>
    <t>High</t>
  </si>
  <si>
    <t>A=</t>
  </si>
  <si>
    <t>SZF=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</si>
  <si>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</si>
  <si>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</si>
  <si>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</si>
  <si>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</si>
  <si>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</si>
  <si>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</si>
  <si>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</si>
  <si>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</si>
  <si>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T4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</si>
  <si>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</si>
  <si>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</si>
  <si>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</si>
  <si>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</si>
  <si>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</si>
  <si>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</si>
  <si>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</si>
  <si>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</si>
  <si>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</si>
  <si>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</si>
  <si>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</si>
  <si>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</si>
  <si>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</si>
  <si>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High 2</t>
  </si>
  <si>
    <t>4-MANSQ</t>
  </si>
  <si>
    <t>3 -log log</t>
  </si>
  <si>
    <t>HF</t>
  </si>
  <si>
    <t>MF</t>
  </si>
  <si>
    <t>LF</t>
  </si>
  <si>
    <t>avg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</si>
  <si>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</si>
  <si>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</si>
  <si>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</si>
  <si>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</si>
  <si>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</si>
  <si>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</si>
  <si>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</si>
  <si>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</si>
  <si>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</si>
  <si>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</si>
  <si>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</si>
  <si>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</si>
  <si>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</si>
  <si>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</si>
  <si>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</si>
  <si>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</si>
  <si>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</si>
  <si>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</si>
  <si>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</si>
  <si>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</si>
  <si>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</si>
  <si>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</si>
  <si>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</si>
  <si>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</si>
  <si>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</si>
  <si>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</si>
  <si>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</si>
  <si>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</si>
  <si>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</si>
  <si>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</si>
  <si>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</si>
  <si>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</si>
  <si>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</si>
  <si>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</si>
  <si>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</si>
  <si>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</si>
  <si>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</si>
  <si>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</si>
  <si>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</si>
  <si>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(.4276)</t>
  </si>
  <si>
    <t>(.2871)</t>
  </si>
  <si>
    <t>Mid flow T1 and T2: WSELS were marked by pins on 4/8/08 and the elevation was measured the next day 4/9/08.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</si>
  <si>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</si>
  <si>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</si>
  <si>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</si>
  <si>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</si>
  <si>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</si>
  <si>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</si>
  <si>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Modeled Water Surface Elevation for North Fork of the American River 31.3</t>
  </si>
  <si>
    <t>Modeled Plotting Stage for North Fork of the American River 31.3</t>
  </si>
  <si>
    <t>LB</t>
  </si>
  <si>
    <t>RB</t>
  </si>
  <si>
    <t>WSEL Calibration Method</t>
  </si>
  <si>
    <t>Cal-Log</t>
  </si>
  <si>
    <t>Cal-MANSQ</t>
  </si>
  <si>
    <t>FLOW</t>
  </si>
  <si>
    <t>Low Flow: LBWSE station missing from survey, estimated from photo.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</si>
</sst>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85.44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88.2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89.09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89.82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crossBetween val="midCat"/>
        <c:dispUnits/>
      </c:val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86.07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87.83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88.66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89.21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83.87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85.87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86.51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87.3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Summary_Tables!$E$21</c:f>
              <c:numCache>
                <c:ptCount val="1"/>
                <c:pt idx="0">
                  <c:v>90.54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Summary_Tables!$E$22</c:f>
              <c:numCache>
                <c:ptCount val="1"/>
                <c:pt idx="0">
                  <c:v>92.07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Summary_Tables!$E$18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Summary_Tables!$E$23</c:f>
              <c:numCache>
                <c:ptCount val="1"/>
                <c:pt idx="0">
                  <c:v>92.76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Summary_Tables!$E$24</c:f>
              <c:numCache>
                <c:ptCount val="1"/>
                <c:pt idx="0">
                  <c:v>93.55</c:v>
                </c:pt>
              </c:numCache>
            </c:numRef>
          </c:yVal>
          <c:smooth val="0"/>
        </c:ser>
        <c:ser>
          <c:idx val="5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</c:val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ser>
          <c:idx val="5"/>
          <c:order val="3"/>
          <c:tx>
            <c:v>T4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Stage_QPlots!$Y$3:$Y$32</c:f>
              <c:numCache/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  <c:max val="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</c:val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'T1'!$C$14:$C$39</c:f>
              <c:numCache>
                <c:ptCount val="26"/>
                <c:pt idx="0">
                  <c:v>2</c:v>
                </c:pt>
                <c:pt idx="1">
                  <c:v>2.1</c:v>
                </c:pt>
                <c:pt idx="2">
                  <c:v>4.2</c:v>
                </c:pt>
                <c:pt idx="3">
                  <c:v>14.7</c:v>
                </c:pt>
                <c:pt idx="4">
                  <c:v>23</c:v>
                </c:pt>
                <c:pt idx="5">
                  <c:v>35.9</c:v>
                </c:pt>
                <c:pt idx="6">
                  <c:v>62.9</c:v>
                </c:pt>
                <c:pt idx="7">
                  <c:v>78.4</c:v>
                </c:pt>
                <c:pt idx="8">
                  <c:v>101.5</c:v>
                </c:pt>
                <c:pt idx="9">
                  <c:v>124.8</c:v>
                </c:pt>
                <c:pt idx="10">
                  <c:v>133.8</c:v>
                </c:pt>
                <c:pt idx="11">
                  <c:v>146</c:v>
                </c:pt>
                <c:pt idx="12">
                  <c:v>146.6</c:v>
                </c:pt>
                <c:pt idx="13">
                  <c:v>151</c:v>
                </c:pt>
                <c:pt idx="14">
                  <c:v>153</c:v>
                </c:pt>
                <c:pt idx="15">
                  <c:v>158</c:v>
                </c:pt>
                <c:pt idx="16">
                  <c:v>163</c:v>
                </c:pt>
                <c:pt idx="17">
                  <c:v>164</c:v>
                </c:pt>
                <c:pt idx="18">
                  <c:v>168</c:v>
                </c:pt>
                <c:pt idx="19">
                  <c:v>169.9</c:v>
                </c:pt>
                <c:pt idx="20">
                  <c:v>173</c:v>
                </c:pt>
                <c:pt idx="21">
                  <c:v>183.5</c:v>
                </c:pt>
                <c:pt idx="22">
                  <c:v>194.5</c:v>
                </c:pt>
                <c:pt idx="23">
                  <c:v>196</c:v>
                </c:pt>
                <c:pt idx="24">
                  <c:v>200</c:v>
                </c:pt>
                <c:pt idx="25">
                  <c:v>201.3</c:v>
                </c:pt>
              </c:numCache>
            </c:numRef>
          </c:xVal>
          <c:yVal>
            <c:numRef>
              <c:f>'T1'!$D$14:$D$39</c:f>
              <c:numCache>
                <c:ptCount val="26"/>
                <c:pt idx="0">
                  <c:v>100</c:v>
                </c:pt>
                <c:pt idx="1">
                  <c:v>99.19</c:v>
                </c:pt>
                <c:pt idx="2">
                  <c:v>98.33</c:v>
                </c:pt>
                <c:pt idx="3">
                  <c:v>96.99</c:v>
                </c:pt>
                <c:pt idx="4">
                  <c:v>95.7</c:v>
                </c:pt>
                <c:pt idx="5">
                  <c:v>94.35</c:v>
                </c:pt>
                <c:pt idx="6">
                  <c:v>92.98</c:v>
                </c:pt>
                <c:pt idx="7">
                  <c:v>89.04</c:v>
                </c:pt>
                <c:pt idx="8">
                  <c:v>86.14</c:v>
                </c:pt>
                <c:pt idx="9">
                  <c:v>85.42</c:v>
                </c:pt>
                <c:pt idx="10">
                  <c:v>84.85</c:v>
                </c:pt>
                <c:pt idx="11">
                  <c:v>83.85</c:v>
                </c:pt>
                <c:pt idx="12">
                  <c:v>83.84</c:v>
                </c:pt>
                <c:pt idx="13">
                  <c:v>84.72</c:v>
                </c:pt>
                <c:pt idx="14">
                  <c:v>83.7</c:v>
                </c:pt>
                <c:pt idx="15">
                  <c:v>83.41</c:v>
                </c:pt>
                <c:pt idx="16">
                  <c:v>83.44</c:v>
                </c:pt>
                <c:pt idx="17">
                  <c:v>84.71</c:v>
                </c:pt>
                <c:pt idx="18">
                  <c:v>84.45</c:v>
                </c:pt>
                <c:pt idx="19">
                  <c:v>85.45</c:v>
                </c:pt>
                <c:pt idx="20">
                  <c:v>87.99</c:v>
                </c:pt>
                <c:pt idx="21">
                  <c:v>89.04</c:v>
                </c:pt>
                <c:pt idx="22">
                  <c:v>91.56</c:v>
                </c:pt>
                <c:pt idx="23">
                  <c:v>94.48</c:v>
                </c:pt>
                <c:pt idx="24">
                  <c:v>96.59</c:v>
                </c:pt>
                <c:pt idx="25">
                  <c:v>98.65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'T1'!$M$2:$M$3</c:f>
              <c:numCache>
                <c:ptCount val="2"/>
                <c:pt idx="0">
                  <c:v>89.92</c:v>
                </c:pt>
                <c:pt idx="1">
                  <c:v>89.92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'T1'!$L$2:$L$3</c:f>
              <c:numCache>
                <c:ptCount val="2"/>
                <c:pt idx="0">
                  <c:v>89.08</c:v>
                </c:pt>
                <c:pt idx="1">
                  <c:v>89.08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'T1'!$K$2:$K$3</c:f>
              <c:numCache>
                <c:ptCount val="2"/>
                <c:pt idx="0">
                  <c:v>88.19</c:v>
                </c:pt>
                <c:pt idx="1">
                  <c:v>88.19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85.45</c:v>
                </c:pt>
                <c:pt idx="1">
                  <c:v>85.45</c:v>
                </c:pt>
              </c:numCache>
            </c:numRef>
          </c:yVal>
          <c:smooth val="0"/>
        </c:ser>
        <c:axId val="26672619"/>
        <c:axId val="38726980"/>
      </c:scatterChart>
      <c:valAx>
        <c:axId val="26672619"/>
        <c:scaling>
          <c:orientation val="minMax"/>
          <c:max val="2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crossBetween val="midCat"/>
        <c:dispUnits/>
      </c:val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'T2'!$C$14:$C$30</c:f>
              <c:numCache>
                <c:ptCount val="17"/>
                <c:pt idx="0">
                  <c:v>8.5</c:v>
                </c:pt>
                <c:pt idx="1">
                  <c:v>11</c:v>
                </c:pt>
                <c:pt idx="2">
                  <c:v>31</c:v>
                </c:pt>
                <c:pt idx="3">
                  <c:v>46.5</c:v>
                </c:pt>
                <c:pt idx="4">
                  <c:v>60</c:v>
                </c:pt>
                <c:pt idx="5">
                  <c:v>85</c:v>
                </c:pt>
                <c:pt idx="6">
                  <c:v>103</c:v>
                </c:pt>
                <c:pt idx="7">
                  <c:v>124</c:v>
                </c:pt>
                <c:pt idx="8">
                  <c:v>141</c:v>
                </c:pt>
                <c:pt idx="9">
                  <c:v>155</c:v>
                </c:pt>
                <c:pt idx="10">
                  <c:v>162</c:v>
                </c:pt>
                <c:pt idx="11">
                  <c:v>163</c:v>
                </c:pt>
                <c:pt idx="12">
                  <c:v>178</c:v>
                </c:pt>
                <c:pt idx="13">
                  <c:v>188</c:v>
                </c:pt>
                <c:pt idx="14">
                  <c:v>194.5</c:v>
                </c:pt>
                <c:pt idx="15">
                  <c:v>199.5</c:v>
                </c:pt>
                <c:pt idx="16">
                  <c:v>200.7</c:v>
                </c:pt>
              </c:numCache>
            </c:numRef>
          </c:xVal>
          <c:yVal>
            <c:numRef>
              <c:f>'T2'!$D$14:$D$30</c:f>
              <c:numCache>
                <c:ptCount val="17"/>
                <c:pt idx="0">
                  <c:v>97.86</c:v>
                </c:pt>
                <c:pt idx="1">
                  <c:v>91.26</c:v>
                </c:pt>
                <c:pt idx="2">
                  <c:v>86.56</c:v>
                </c:pt>
                <c:pt idx="3">
                  <c:v>86.49</c:v>
                </c:pt>
                <c:pt idx="4">
                  <c:v>86.06</c:v>
                </c:pt>
                <c:pt idx="5">
                  <c:v>84.99</c:v>
                </c:pt>
                <c:pt idx="6">
                  <c:v>84.93</c:v>
                </c:pt>
                <c:pt idx="7">
                  <c:v>84.54</c:v>
                </c:pt>
                <c:pt idx="8">
                  <c:v>84.9</c:v>
                </c:pt>
                <c:pt idx="9">
                  <c:v>84.45</c:v>
                </c:pt>
                <c:pt idx="10">
                  <c:v>86.07</c:v>
                </c:pt>
                <c:pt idx="11">
                  <c:v>86.66</c:v>
                </c:pt>
                <c:pt idx="12">
                  <c:v>91.03</c:v>
                </c:pt>
                <c:pt idx="13">
                  <c:v>93.3</c:v>
                </c:pt>
                <c:pt idx="14">
                  <c:v>97.61</c:v>
                </c:pt>
                <c:pt idx="15">
                  <c:v>100.54</c:v>
                </c:pt>
                <c:pt idx="16">
                  <c:v>102.92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'T2'!$M$2:$M$3</c:f>
              <c:numCache>
                <c:ptCount val="2"/>
                <c:pt idx="0">
                  <c:v>89.2</c:v>
                </c:pt>
                <c:pt idx="1">
                  <c:v>89.2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'T2'!$L$2:$L$3</c:f>
              <c:numCache>
                <c:ptCount val="2"/>
                <c:pt idx="0">
                  <c:v>88.62</c:v>
                </c:pt>
                <c:pt idx="1">
                  <c:v>88.62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'T2'!$K$2:$K$3</c:f>
              <c:numCache>
                <c:ptCount val="2"/>
                <c:pt idx="0">
                  <c:v>88.02</c:v>
                </c:pt>
                <c:pt idx="1">
                  <c:v>88.02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86.08</c:v>
                </c:pt>
                <c:pt idx="1">
                  <c:v>86.08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  <c:max val="2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</c:valAx>
      <c:valAx>
        <c:axId val="4987764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'T3'!$C$14:$C$42</c:f>
              <c:numCache>
                <c:ptCount val="29"/>
                <c:pt idx="0">
                  <c:v>2</c:v>
                </c:pt>
                <c:pt idx="1">
                  <c:v>34.5</c:v>
                </c:pt>
                <c:pt idx="2">
                  <c:v>48.4</c:v>
                </c:pt>
                <c:pt idx="3">
                  <c:v>61</c:v>
                </c:pt>
                <c:pt idx="4">
                  <c:v>65.5</c:v>
                </c:pt>
                <c:pt idx="5">
                  <c:v>68.3</c:v>
                </c:pt>
                <c:pt idx="6">
                  <c:v>100.5</c:v>
                </c:pt>
                <c:pt idx="7">
                  <c:v>171.3</c:v>
                </c:pt>
                <c:pt idx="8">
                  <c:v>182.7</c:v>
                </c:pt>
                <c:pt idx="9">
                  <c:v>189.4</c:v>
                </c:pt>
                <c:pt idx="10">
                  <c:v>193.2</c:v>
                </c:pt>
                <c:pt idx="11">
                  <c:v>210</c:v>
                </c:pt>
                <c:pt idx="12">
                  <c:v>216</c:v>
                </c:pt>
                <c:pt idx="13">
                  <c:v>216.2</c:v>
                </c:pt>
                <c:pt idx="14">
                  <c:v>219</c:v>
                </c:pt>
                <c:pt idx="15">
                  <c:v>226</c:v>
                </c:pt>
                <c:pt idx="16">
                  <c:v>229</c:v>
                </c:pt>
                <c:pt idx="17">
                  <c:v>238.4</c:v>
                </c:pt>
                <c:pt idx="18">
                  <c:v>247.4</c:v>
                </c:pt>
                <c:pt idx="19">
                  <c:v>255</c:v>
                </c:pt>
                <c:pt idx="20">
                  <c:v>263.5</c:v>
                </c:pt>
                <c:pt idx="21">
                  <c:v>271</c:v>
                </c:pt>
                <c:pt idx="22">
                  <c:v>279</c:v>
                </c:pt>
                <c:pt idx="23">
                  <c:v>293</c:v>
                </c:pt>
                <c:pt idx="24">
                  <c:v>302.5</c:v>
                </c:pt>
                <c:pt idx="25">
                  <c:v>312</c:v>
                </c:pt>
                <c:pt idx="26">
                  <c:v>321.5</c:v>
                </c:pt>
                <c:pt idx="27">
                  <c:v>330</c:v>
                </c:pt>
              </c:numCache>
            </c:numRef>
          </c:xVal>
          <c:yVal>
            <c:numRef>
              <c:f>'T3'!$D$14:$D$42</c:f>
              <c:numCache>
                <c:ptCount val="29"/>
                <c:pt idx="0">
                  <c:v>99.93</c:v>
                </c:pt>
                <c:pt idx="1">
                  <c:v>95.61</c:v>
                </c:pt>
                <c:pt idx="2">
                  <c:v>93.32</c:v>
                </c:pt>
                <c:pt idx="3">
                  <c:v>94.29</c:v>
                </c:pt>
                <c:pt idx="4">
                  <c:v>94.03</c:v>
                </c:pt>
                <c:pt idx="5">
                  <c:v>94.75</c:v>
                </c:pt>
                <c:pt idx="6">
                  <c:v>91.54</c:v>
                </c:pt>
                <c:pt idx="7">
                  <c:v>91</c:v>
                </c:pt>
                <c:pt idx="8">
                  <c:v>87.15</c:v>
                </c:pt>
                <c:pt idx="9">
                  <c:v>85.93</c:v>
                </c:pt>
                <c:pt idx="10">
                  <c:v>84.35</c:v>
                </c:pt>
                <c:pt idx="11">
                  <c:v>83.87</c:v>
                </c:pt>
                <c:pt idx="12">
                  <c:v>82.54</c:v>
                </c:pt>
                <c:pt idx="13">
                  <c:v>82.75</c:v>
                </c:pt>
                <c:pt idx="14">
                  <c:v>82.22</c:v>
                </c:pt>
                <c:pt idx="15">
                  <c:v>81.98</c:v>
                </c:pt>
                <c:pt idx="16">
                  <c:v>81.95</c:v>
                </c:pt>
                <c:pt idx="17">
                  <c:v>81.6</c:v>
                </c:pt>
                <c:pt idx="18">
                  <c:v>81.92</c:v>
                </c:pt>
                <c:pt idx="19">
                  <c:v>82.17</c:v>
                </c:pt>
                <c:pt idx="20">
                  <c:v>82.76</c:v>
                </c:pt>
                <c:pt idx="21">
                  <c:v>83.87</c:v>
                </c:pt>
                <c:pt idx="22">
                  <c:v>83.95</c:v>
                </c:pt>
                <c:pt idx="23">
                  <c:v>85.25</c:v>
                </c:pt>
                <c:pt idx="24">
                  <c:v>84.8</c:v>
                </c:pt>
                <c:pt idx="25">
                  <c:v>86.87</c:v>
                </c:pt>
                <c:pt idx="26">
                  <c:v>91.05</c:v>
                </c:pt>
                <c:pt idx="27">
                  <c:v>93.05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'T3'!$M$2:$M$3</c:f>
              <c:numCache>
                <c:ptCount val="2"/>
                <c:pt idx="0">
                  <c:v>87.21</c:v>
                </c:pt>
                <c:pt idx="1">
                  <c:v>87.21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'T3'!$L$2:$L$3</c:f>
              <c:numCache>
                <c:ptCount val="2"/>
                <c:pt idx="0">
                  <c:v>86.57</c:v>
                </c:pt>
                <c:pt idx="1">
                  <c:v>86.57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'T3'!$K$2:$K$3</c:f>
              <c:numCache>
                <c:ptCount val="2"/>
                <c:pt idx="0">
                  <c:v>85.91</c:v>
                </c:pt>
                <c:pt idx="1">
                  <c:v>85.91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'T3'!$F$2:$F$3</c:f>
              <c:numCache>
                <c:ptCount val="2"/>
                <c:pt idx="0">
                  <c:v>83.86</c:v>
                </c:pt>
                <c:pt idx="1">
                  <c:v>83.86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crossBetween val="midCat"/>
        <c:dispUnits/>
      </c:valAx>
      <c:valAx>
        <c:axId val="1355749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3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'T4'!$C$14:$C$37</c:f>
              <c:numCache>
                <c:ptCount val="2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15</c:v>
                </c:pt>
                <c:pt idx="4">
                  <c:v>19</c:v>
                </c:pt>
                <c:pt idx="5">
                  <c:v>68.4</c:v>
                </c:pt>
                <c:pt idx="6">
                  <c:v>92.5</c:v>
                </c:pt>
                <c:pt idx="7">
                  <c:v>105</c:v>
                </c:pt>
                <c:pt idx="8">
                  <c:v>117.6</c:v>
                </c:pt>
                <c:pt idx="9">
                  <c:v>140.6</c:v>
                </c:pt>
                <c:pt idx="10">
                  <c:v>159.8</c:v>
                </c:pt>
                <c:pt idx="11">
                  <c:v>183.4</c:v>
                </c:pt>
                <c:pt idx="12">
                  <c:v>192.2</c:v>
                </c:pt>
                <c:pt idx="13">
                  <c:v>240</c:v>
                </c:pt>
                <c:pt idx="14">
                  <c:v>255.3</c:v>
                </c:pt>
                <c:pt idx="15">
                  <c:v>258</c:v>
                </c:pt>
                <c:pt idx="16">
                  <c:v>268.5</c:v>
                </c:pt>
                <c:pt idx="17">
                  <c:v>290</c:v>
                </c:pt>
                <c:pt idx="18">
                  <c:v>306.5</c:v>
                </c:pt>
                <c:pt idx="19">
                  <c:v>317</c:v>
                </c:pt>
                <c:pt idx="20">
                  <c:v>329.7</c:v>
                </c:pt>
                <c:pt idx="21">
                  <c:v>336</c:v>
                </c:pt>
                <c:pt idx="22">
                  <c:v>342.4</c:v>
                </c:pt>
                <c:pt idx="23">
                  <c:v>343.5</c:v>
                </c:pt>
              </c:numCache>
            </c:numRef>
          </c:xVal>
          <c:yVal>
            <c:numRef>
              <c:f>'T4'!$D$14:$D$37</c:f>
              <c:numCache>
                <c:ptCount val="24"/>
                <c:pt idx="0">
                  <c:v>100</c:v>
                </c:pt>
                <c:pt idx="1">
                  <c:v>104.28</c:v>
                </c:pt>
                <c:pt idx="2">
                  <c:v>103.32</c:v>
                </c:pt>
                <c:pt idx="3">
                  <c:v>101.46</c:v>
                </c:pt>
                <c:pt idx="4">
                  <c:v>100.94</c:v>
                </c:pt>
                <c:pt idx="5">
                  <c:v>101.5</c:v>
                </c:pt>
                <c:pt idx="6">
                  <c:v>97.74</c:v>
                </c:pt>
                <c:pt idx="7">
                  <c:v>98.05</c:v>
                </c:pt>
                <c:pt idx="8">
                  <c:v>100.32</c:v>
                </c:pt>
                <c:pt idx="9">
                  <c:v>98.39</c:v>
                </c:pt>
                <c:pt idx="10">
                  <c:v>90.59</c:v>
                </c:pt>
                <c:pt idx="11">
                  <c:v>89.34</c:v>
                </c:pt>
                <c:pt idx="12">
                  <c:v>89.44</c:v>
                </c:pt>
                <c:pt idx="13">
                  <c:v>89.67</c:v>
                </c:pt>
                <c:pt idx="14">
                  <c:v>90.11</c:v>
                </c:pt>
                <c:pt idx="15">
                  <c:v>90.49</c:v>
                </c:pt>
                <c:pt idx="16">
                  <c:v>90.62</c:v>
                </c:pt>
                <c:pt idx="17">
                  <c:v>91.91</c:v>
                </c:pt>
                <c:pt idx="18">
                  <c:v>91.84</c:v>
                </c:pt>
                <c:pt idx="19">
                  <c:v>94.02</c:v>
                </c:pt>
                <c:pt idx="20">
                  <c:v>95.45</c:v>
                </c:pt>
                <c:pt idx="21">
                  <c:v>98.75</c:v>
                </c:pt>
                <c:pt idx="22">
                  <c:v>104.69</c:v>
                </c:pt>
                <c:pt idx="23">
                  <c:v>105.18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'T4'!$M$2:$M$3</c:f>
              <c:numCache>
                <c:ptCount val="2"/>
                <c:pt idx="0">
                  <c:v>93.33</c:v>
                </c:pt>
                <c:pt idx="1">
                  <c:v>93.33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'T4'!$L$2:$L$3</c:f>
              <c:numCache>
                <c:ptCount val="2"/>
                <c:pt idx="0">
                  <c:v>92.8</c:v>
                </c:pt>
                <c:pt idx="1">
                  <c:v>92.8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'T4'!$K$2:$K$3</c:f>
              <c:numCache>
                <c:ptCount val="2"/>
                <c:pt idx="0">
                  <c:v>92.26</c:v>
                </c:pt>
                <c:pt idx="1">
                  <c:v>92.26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'T4'!$F$2:$F$3</c:f>
              <c:numCache>
                <c:ptCount val="2"/>
                <c:pt idx="0">
                  <c:v>90.51</c:v>
                </c:pt>
                <c:pt idx="1">
                  <c:v>90.51</c:v>
                </c:pt>
              </c:numCache>
            </c:numRef>
          </c:yVal>
          <c:smooth val="0"/>
        </c:ser>
        <c:axId val="54908601"/>
        <c:axId val="24415362"/>
      </c:scatterChart>
      <c:valAx>
        <c:axId val="54908601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crossBetween val="midCat"/>
        <c:dispUnits/>
      </c:valAx>
      <c:valAx>
        <c:axId val="24415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86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75"/>
          <c:y val="0.87275"/>
          <c:w val="0.9707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672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8215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88</xdr:row>
      <xdr:rowOff>9525</xdr:rowOff>
    </xdr:from>
    <xdr:to>
      <xdr:col>11</xdr:col>
      <xdr:colOff>428625</xdr:colOff>
      <xdr:row>116</xdr:row>
      <xdr:rowOff>104775</xdr:rowOff>
    </xdr:to>
    <xdr:graphicFrame>
      <xdr:nvGraphicFramePr>
        <xdr:cNvPr id="4" name="Chart 10"/>
        <xdr:cNvGraphicFramePr/>
      </xdr:nvGraphicFramePr>
      <xdr:xfrm>
        <a:off x="123825" y="14277975"/>
        <a:ext cx="701040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5" name="Chart 26"/>
        <xdr:cNvGraphicFramePr/>
      </xdr:nvGraphicFramePr>
      <xdr:xfrm>
        <a:off x="7924800" y="5562600"/>
        <a:ext cx="6753225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12</xdr:col>
      <xdr:colOff>247650</xdr:colOff>
      <xdr:row>120</xdr:row>
      <xdr:rowOff>104775</xdr:rowOff>
    </xdr:to>
    <xdr:graphicFrame>
      <xdr:nvGraphicFramePr>
        <xdr:cNvPr id="4" name="Chart 46"/>
        <xdr:cNvGraphicFramePr/>
      </xdr:nvGraphicFramePr>
      <xdr:xfrm>
        <a:off x="609600" y="14735175"/>
        <a:ext cx="695325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C100"/>
  <sheetViews>
    <sheetView tabSelected="1" zoomScale="85" zoomScaleNormal="85" workbookViewId="0" topLeftCell="A1">
      <selection activeCell="C10" sqref="C10"/>
    </sheetView>
  </sheetViews>
  <sheetFormatPr defaultColWidth="9.140625" defaultRowHeight="12.75"/>
  <cols>
    <col min="7" max="7" width="12.140625" style="0" customWidth="1"/>
  </cols>
  <sheetData>
    <row r="1" ht="13.5" thickBot="1"/>
    <row r="2" spans="2:29" ht="14.25" thickBot="1" thickTop="1">
      <c r="B2" s="114" t="s">
        <v>20</v>
      </c>
      <c r="C2" s="115"/>
      <c r="D2" s="115"/>
      <c r="E2" s="115"/>
      <c r="F2" s="115"/>
      <c r="G2" s="116"/>
      <c r="I2" s="117" t="s">
        <v>21</v>
      </c>
      <c r="J2" s="118"/>
      <c r="K2" s="118"/>
      <c r="L2" s="118"/>
      <c r="M2" s="118"/>
      <c r="N2" s="118"/>
      <c r="O2" s="119"/>
      <c r="Q2" s="114" t="s">
        <v>22</v>
      </c>
      <c r="R2" s="115"/>
      <c r="S2" s="115"/>
      <c r="T2" s="115"/>
      <c r="U2" s="115"/>
      <c r="V2" s="116"/>
      <c r="X2" s="114" t="s">
        <v>23</v>
      </c>
      <c r="Y2" s="115"/>
      <c r="Z2" s="115"/>
      <c r="AA2" s="115"/>
      <c r="AB2" s="115"/>
      <c r="AC2" s="116"/>
    </row>
    <row r="3" spans="2:29" ht="29.25" customHeight="1" thickTop="1">
      <c r="B3" s="120" t="s">
        <v>78</v>
      </c>
      <c r="C3" s="121"/>
      <c r="D3" s="121"/>
      <c r="E3" s="121"/>
      <c r="F3" s="121"/>
      <c r="G3" s="122"/>
      <c r="H3" s="33"/>
      <c r="I3" s="136"/>
      <c r="J3" s="137"/>
      <c r="K3" s="137"/>
      <c r="L3" s="137"/>
      <c r="M3" s="137"/>
      <c r="N3" s="137"/>
      <c r="O3" s="138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30"/>
      <c r="C4" s="31"/>
      <c r="D4" s="31"/>
      <c r="E4" s="31"/>
      <c r="F4" s="31"/>
      <c r="G4" s="32"/>
      <c r="I4" s="65"/>
      <c r="J4" s="29"/>
      <c r="K4" s="29"/>
      <c r="L4" s="29"/>
      <c r="M4" s="29"/>
      <c r="N4" s="29"/>
      <c r="O4" s="66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12.75">
      <c r="B5" s="6"/>
      <c r="C5" s="1"/>
      <c r="D5" s="1"/>
      <c r="E5" s="1"/>
      <c r="F5" s="1"/>
      <c r="G5" s="2"/>
      <c r="I5" s="65"/>
      <c r="J5" s="29"/>
      <c r="K5" s="29"/>
      <c r="L5" s="29"/>
      <c r="M5" s="29"/>
      <c r="N5" s="29"/>
      <c r="O5" s="66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111" t="s">
        <v>93</v>
      </c>
      <c r="C6" s="112"/>
      <c r="D6" s="112"/>
      <c r="E6" s="112"/>
      <c r="F6" s="112"/>
      <c r="G6" s="113"/>
      <c r="I6" s="46"/>
      <c r="J6" s="34" t="s">
        <v>33</v>
      </c>
      <c r="K6" s="34" t="s">
        <v>34</v>
      </c>
      <c r="L6" s="34" t="s">
        <v>35</v>
      </c>
      <c r="M6" s="133" t="s">
        <v>89</v>
      </c>
      <c r="N6" s="134"/>
      <c r="O6" s="135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2:29" ht="12.75">
      <c r="B7" s="6"/>
      <c r="C7" s="1"/>
      <c r="D7" s="1"/>
      <c r="E7" s="1"/>
      <c r="F7" s="1"/>
      <c r="G7" s="2"/>
      <c r="I7" s="46" t="s">
        <v>13</v>
      </c>
      <c r="J7" s="10" t="s">
        <v>36</v>
      </c>
      <c r="K7" s="10" t="s">
        <v>87</v>
      </c>
      <c r="L7" s="10" t="s">
        <v>36</v>
      </c>
      <c r="M7" s="29" t="s">
        <v>28</v>
      </c>
      <c r="N7" s="29"/>
      <c r="O7" s="66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>
      <c r="B8" s="6"/>
      <c r="C8" s="1"/>
      <c r="D8" s="1"/>
      <c r="E8" s="1"/>
      <c r="F8" s="1"/>
      <c r="G8" s="2"/>
      <c r="I8" s="46" t="s">
        <v>14</v>
      </c>
      <c r="J8" s="10" t="s">
        <v>36</v>
      </c>
      <c r="K8" s="10" t="s">
        <v>88</v>
      </c>
      <c r="L8" s="10" t="s">
        <v>36</v>
      </c>
      <c r="M8" s="1" t="s">
        <v>28</v>
      </c>
      <c r="N8" s="1"/>
      <c r="O8" s="67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6"/>
      <c r="C9" s="1"/>
      <c r="D9" s="1"/>
      <c r="E9" s="1"/>
      <c r="F9" s="1"/>
      <c r="G9" s="2"/>
      <c r="I9" s="46" t="s">
        <v>15</v>
      </c>
      <c r="J9" s="10" t="s">
        <v>36</v>
      </c>
      <c r="K9" s="10" t="s">
        <v>88</v>
      </c>
      <c r="L9" s="10" t="s">
        <v>36</v>
      </c>
      <c r="M9" s="1" t="s">
        <v>12</v>
      </c>
      <c r="N9" s="1"/>
      <c r="O9" s="67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6"/>
      <c r="C10" s="1"/>
      <c r="D10" s="1"/>
      <c r="E10" s="1"/>
      <c r="F10" s="1"/>
      <c r="G10" s="2"/>
      <c r="I10" s="46" t="s">
        <v>16</v>
      </c>
      <c r="J10" s="10" t="s">
        <v>36</v>
      </c>
      <c r="K10" s="10" t="s">
        <v>36</v>
      </c>
      <c r="L10" s="10" t="s">
        <v>36</v>
      </c>
      <c r="M10" s="1" t="s">
        <v>12</v>
      </c>
      <c r="N10" s="1"/>
      <c r="O10" s="67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6"/>
      <c r="C11" s="1"/>
      <c r="D11" s="1"/>
      <c r="E11" s="1"/>
      <c r="F11" s="1"/>
      <c r="G11" s="2"/>
      <c r="I11" s="46"/>
      <c r="J11" s="1"/>
      <c r="K11" s="1"/>
      <c r="L11" s="1"/>
      <c r="M11" s="1"/>
      <c r="N11" s="1"/>
      <c r="O11" s="67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6"/>
      <c r="C12" s="1"/>
      <c r="D12" s="1"/>
      <c r="E12" s="1"/>
      <c r="F12" s="1"/>
      <c r="G12" s="2"/>
      <c r="I12" s="46"/>
      <c r="J12" s="1"/>
      <c r="K12" s="1"/>
      <c r="L12" s="1"/>
      <c r="M12" s="1"/>
      <c r="N12" s="1"/>
      <c r="O12" s="67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6"/>
      <c r="C13" s="1"/>
      <c r="D13" s="1"/>
      <c r="E13" s="1"/>
      <c r="F13" s="1"/>
      <c r="G13" s="2"/>
      <c r="I13" s="46"/>
      <c r="J13" s="1"/>
      <c r="K13" s="1"/>
      <c r="L13" s="1"/>
      <c r="M13" s="1"/>
      <c r="N13" s="1"/>
      <c r="O13" s="67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6"/>
      <c r="C14" s="1"/>
      <c r="D14" s="1"/>
      <c r="E14" s="1"/>
      <c r="F14" s="1"/>
      <c r="G14" s="2"/>
      <c r="I14" s="46"/>
      <c r="J14" s="15"/>
      <c r="K14" s="15"/>
      <c r="L14" s="15"/>
      <c r="M14" s="15"/>
      <c r="N14" s="15"/>
      <c r="O14" s="68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6"/>
      <c r="C15" s="1"/>
      <c r="D15" s="1"/>
      <c r="E15" s="1"/>
      <c r="F15" s="1"/>
      <c r="G15" s="2"/>
      <c r="I15" s="46"/>
      <c r="K15" s="64"/>
      <c r="L15" s="64"/>
      <c r="M15" s="64"/>
      <c r="N15" s="64"/>
      <c r="O15" s="69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6"/>
      <c r="C16" s="1"/>
      <c r="D16" s="1"/>
      <c r="E16" s="1"/>
      <c r="F16" s="1"/>
      <c r="G16" s="2"/>
      <c r="I16" s="46"/>
      <c r="K16" s="64"/>
      <c r="L16" s="64"/>
      <c r="M16" s="64"/>
      <c r="N16" s="64"/>
      <c r="O16" s="69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6"/>
      <c r="C17" s="1"/>
      <c r="D17" s="1"/>
      <c r="E17" s="1"/>
      <c r="F17" s="1"/>
      <c r="G17" s="2"/>
      <c r="I17" s="46"/>
      <c r="K17" s="64"/>
      <c r="L17" s="64"/>
      <c r="M17" s="64"/>
      <c r="N17" s="64"/>
      <c r="O17" s="69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6"/>
      <c r="C18" s="1"/>
      <c r="D18" s="1"/>
      <c r="E18" s="1"/>
      <c r="F18" s="1"/>
      <c r="G18" s="2"/>
      <c r="I18" s="46"/>
      <c r="J18" s="1"/>
      <c r="K18" s="1"/>
      <c r="L18" s="1"/>
      <c r="M18" s="1"/>
      <c r="N18" s="1"/>
      <c r="O18" s="67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6"/>
      <c r="C19" s="1"/>
      <c r="D19" s="1"/>
      <c r="E19" s="1"/>
      <c r="F19" s="1"/>
      <c r="G19" s="2"/>
      <c r="I19" s="46"/>
      <c r="J19" s="1"/>
      <c r="K19" s="1"/>
      <c r="L19" s="1"/>
      <c r="M19" s="1"/>
      <c r="N19" s="1"/>
      <c r="O19" s="67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6"/>
      <c r="C20" s="1"/>
      <c r="D20" s="1"/>
      <c r="E20" s="1"/>
      <c r="F20" s="1"/>
      <c r="G20" s="2"/>
      <c r="I20" s="46"/>
      <c r="J20" s="1"/>
      <c r="K20" s="1"/>
      <c r="L20" s="1"/>
      <c r="M20" s="1"/>
      <c r="N20" s="1"/>
      <c r="O20" s="67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6"/>
      <c r="C21" s="1"/>
      <c r="D21" s="1"/>
      <c r="E21" s="1"/>
      <c r="F21" s="1"/>
      <c r="G21" s="2"/>
      <c r="I21" s="46"/>
      <c r="K21" s="1"/>
      <c r="L21" s="1"/>
      <c r="M21" s="1"/>
      <c r="N21" s="1"/>
      <c r="O21" s="67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6"/>
      <c r="C22" s="1"/>
      <c r="D22" s="1"/>
      <c r="E22" s="1"/>
      <c r="F22" s="1"/>
      <c r="G22" s="2"/>
      <c r="I22" s="46"/>
      <c r="J22" s="64"/>
      <c r="K22" s="1"/>
      <c r="L22" s="1"/>
      <c r="M22" s="1"/>
      <c r="N22" s="1"/>
      <c r="O22" s="67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6"/>
      <c r="C23" s="1"/>
      <c r="D23" s="1"/>
      <c r="E23" s="1"/>
      <c r="F23" s="1"/>
      <c r="G23" s="2"/>
      <c r="I23" s="46"/>
      <c r="J23" s="15"/>
      <c r="K23" s="1"/>
      <c r="L23" s="1"/>
      <c r="M23" s="1"/>
      <c r="N23" s="1"/>
      <c r="O23" s="67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6"/>
      <c r="C24" s="1"/>
      <c r="D24" s="1"/>
      <c r="E24" s="1"/>
      <c r="F24" s="1"/>
      <c r="G24" s="2"/>
      <c r="I24" s="46"/>
      <c r="J24" s="64"/>
      <c r="K24" s="1"/>
      <c r="L24" s="1"/>
      <c r="M24" s="1"/>
      <c r="N24" s="1"/>
      <c r="O24" s="67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6"/>
      <c r="C25" s="1"/>
      <c r="D25" s="1"/>
      <c r="E25" s="1"/>
      <c r="F25" s="1"/>
      <c r="G25" s="2"/>
      <c r="I25" s="46"/>
      <c r="J25" s="1"/>
      <c r="K25" s="1"/>
      <c r="L25" s="1"/>
      <c r="M25" s="1"/>
      <c r="N25" s="1"/>
      <c r="O25" s="67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6"/>
      <c r="C26" s="1"/>
      <c r="D26" s="1"/>
      <c r="E26" s="1"/>
      <c r="F26" s="1"/>
      <c r="G26" s="2"/>
      <c r="I26" s="46"/>
      <c r="J26" s="1"/>
      <c r="K26" s="1"/>
      <c r="L26" s="1"/>
      <c r="M26" s="1"/>
      <c r="N26" s="1"/>
      <c r="O26" s="67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6"/>
      <c r="C27" s="1"/>
      <c r="D27" s="1"/>
      <c r="E27" s="1"/>
      <c r="F27" s="1"/>
      <c r="G27" s="2"/>
      <c r="I27" s="46"/>
      <c r="J27" s="1"/>
      <c r="K27" s="1"/>
      <c r="L27" s="1"/>
      <c r="M27" s="1"/>
      <c r="N27" s="1"/>
      <c r="O27" s="67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6"/>
      <c r="C28" s="1"/>
      <c r="D28" s="1"/>
      <c r="E28" s="1"/>
      <c r="F28" s="1"/>
      <c r="G28" s="2"/>
      <c r="I28" s="46"/>
      <c r="J28" s="1"/>
      <c r="K28" s="1"/>
      <c r="L28" s="1"/>
      <c r="M28" s="1"/>
      <c r="N28" s="1"/>
      <c r="O28" s="67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6"/>
      <c r="C29" s="1"/>
      <c r="D29" s="1"/>
      <c r="E29" s="1"/>
      <c r="F29" s="1"/>
      <c r="G29" s="2"/>
      <c r="I29" s="46"/>
      <c r="J29" s="1"/>
      <c r="K29" s="1"/>
      <c r="L29" s="1"/>
      <c r="M29" s="1"/>
      <c r="N29" s="1"/>
      <c r="O29" s="67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6"/>
      <c r="C30" s="1"/>
      <c r="D30" s="1"/>
      <c r="E30" s="1"/>
      <c r="F30" s="1"/>
      <c r="G30" s="2"/>
      <c r="I30" s="46"/>
      <c r="J30" s="1"/>
      <c r="K30" s="1"/>
      <c r="L30" s="1"/>
      <c r="M30" s="1"/>
      <c r="N30" s="1"/>
      <c r="O30" s="67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6"/>
      <c r="C31" s="1"/>
      <c r="D31" s="1"/>
      <c r="E31" s="1"/>
      <c r="F31" s="1"/>
      <c r="G31" s="2"/>
      <c r="I31" s="46"/>
      <c r="J31" s="1"/>
      <c r="K31" s="1"/>
      <c r="L31" s="1"/>
      <c r="M31" s="1"/>
      <c r="N31" s="1"/>
      <c r="O31" s="67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6"/>
      <c r="C32" s="1"/>
      <c r="D32" s="1"/>
      <c r="E32" s="1"/>
      <c r="F32" s="1"/>
      <c r="G32" s="2"/>
      <c r="I32" s="46"/>
      <c r="J32" s="1"/>
      <c r="K32" s="1"/>
      <c r="L32" s="1"/>
      <c r="M32" s="1"/>
      <c r="N32" s="1"/>
      <c r="O32" s="67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6"/>
      <c r="C33" s="1"/>
      <c r="D33" s="1"/>
      <c r="E33" s="1"/>
      <c r="F33" s="1"/>
      <c r="G33" s="2"/>
      <c r="I33" s="46"/>
      <c r="J33" s="1"/>
      <c r="K33" s="1"/>
      <c r="L33" s="1"/>
      <c r="M33" s="1"/>
      <c r="N33" s="1"/>
      <c r="O33" s="67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6"/>
      <c r="C34" s="1"/>
      <c r="D34" s="1"/>
      <c r="E34" s="1"/>
      <c r="F34" s="1"/>
      <c r="G34" s="2"/>
      <c r="I34" s="46"/>
      <c r="J34" s="1"/>
      <c r="K34" s="1"/>
      <c r="L34" s="1"/>
      <c r="M34" s="1"/>
      <c r="N34" s="1"/>
      <c r="O34" s="67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6"/>
      <c r="C35" s="1"/>
      <c r="D35" s="1"/>
      <c r="E35" s="1"/>
      <c r="F35" s="1"/>
      <c r="G35" s="2"/>
      <c r="I35" s="46"/>
      <c r="J35" s="1"/>
      <c r="K35" s="1"/>
      <c r="L35" s="1"/>
      <c r="M35" s="1"/>
      <c r="N35" s="1"/>
      <c r="O35" s="67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6"/>
      <c r="C36" s="1"/>
      <c r="D36" s="1"/>
      <c r="E36" s="1"/>
      <c r="F36" s="1"/>
      <c r="G36" s="2"/>
      <c r="I36" s="46"/>
      <c r="J36" s="1"/>
      <c r="K36" s="1"/>
      <c r="L36" s="1"/>
      <c r="M36" s="1"/>
      <c r="N36" s="1"/>
      <c r="O36" s="67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6"/>
      <c r="C37" s="1"/>
      <c r="D37" s="1"/>
      <c r="E37" s="1"/>
      <c r="F37" s="1"/>
      <c r="G37" s="2"/>
      <c r="I37" s="46"/>
      <c r="J37" s="1"/>
      <c r="K37" s="1"/>
      <c r="L37" s="1"/>
      <c r="M37" s="1"/>
      <c r="N37" s="1"/>
      <c r="O37" s="67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6"/>
      <c r="C38" s="1"/>
      <c r="D38" s="1"/>
      <c r="E38" s="1"/>
      <c r="F38" s="1"/>
      <c r="G38" s="2"/>
      <c r="I38" s="46"/>
      <c r="J38" s="1"/>
      <c r="K38" s="1"/>
      <c r="L38" s="1"/>
      <c r="M38" s="1"/>
      <c r="N38" s="1"/>
      <c r="O38" s="67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6"/>
      <c r="C39" s="1"/>
      <c r="D39" s="1"/>
      <c r="E39" s="1"/>
      <c r="F39" s="1"/>
      <c r="G39" s="2"/>
      <c r="I39" s="46"/>
      <c r="J39" s="1"/>
      <c r="K39" s="1"/>
      <c r="L39" s="1"/>
      <c r="M39" s="1"/>
      <c r="N39" s="1"/>
      <c r="O39" s="67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6"/>
      <c r="C40" s="1"/>
      <c r="D40" s="1"/>
      <c r="E40" s="1"/>
      <c r="F40" s="1"/>
      <c r="G40" s="2"/>
      <c r="I40" s="46"/>
      <c r="J40" s="1"/>
      <c r="K40" s="1"/>
      <c r="L40" s="1"/>
      <c r="M40" s="1"/>
      <c r="N40" s="1"/>
      <c r="O40" s="67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6"/>
      <c r="C41" s="1"/>
      <c r="D41" s="1"/>
      <c r="E41" s="1"/>
      <c r="F41" s="1"/>
      <c r="G41" s="2"/>
      <c r="I41" s="46"/>
      <c r="J41" s="1"/>
      <c r="K41" s="1"/>
      <c r="L41" s="1"/>
      <c r="M41" s="1"/>
      <c r="N41" s="1"/>
      <c r="O41" s="67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6"/>
      <c r="C42" s="1"/>
      <c r="D42" s="1"/>
      <c r="E42" s="1"/>
      <c r="F42" s="1"/>
      <c r="G42" s="2"/>
      <c r="I42" s="46"/>
      <c r="J42" s="1"/>
      <c r="K42" s="1"/>
      <c r="L42" s="1"/>
      <c r="M42" s="1"/>
      <c r="N42" s="1"/>
      <c r="O42" s="67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6"/>
      <c r="C43" s="1"/>
      <c r="D43" s="1"/>
      <c r="E43" s="1"/>
      <c r="F43" s="1"/>
      <c r="G43" s="2"/>
      <c r="I43" s="46"/>
      <c r="J43" s="1"/>
      <c r="K43" s="1"/>
      <c r="L43" s="1"/>
      <c r="M43" s="1"/>
      <c r="N43" s="1"/>
      <c r="O43" s="67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6"/>
      <c r="C44" s="1"/>
      <c r="D44" s="1"/>
      <c r="E44" s="1"/>
      <c r="F44" s="1"/>
      <c r="G44" s="2"/>
      <c r="I44" s="46"/>
      <c r="J44" s="1"/>
      <c r="K44" s="1"/>
      <c r="L44" s="1"/>
      <c r="M44" s="1"/>
      <c r="N44" s="1"/>
      <c r="O44" s="67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6"/>
      <c r="C45" s="1"/>
      <c r="D45" s="1"/>
      <c r="E45" s="1"/>
      <c r="F45" s="1"/>
      <c r="G45" s="2"/>
      <c r="I45" s="46"/>
      <c r="J45" s="1"/>
      <c r="K45" s="1"/>
      <c r="L45" s="1"/>
      <c r="M45" s="1"/>
      <c r="N45" s="1"/>
      <c r="O45" s="67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6"/>
      <c r="C46" s="1"/>
      <c r="D46" s="1"/>
      <c r="E46" s="1"/>
      <c r="F46" s="1"/>
      <c r="G46" s="2"/>
      <c r="I46" s="46"/>
      <c r="J46" s="1"/>
      <c r="K46" s="1"/>
      <c r="L46" s="1"/>
      <c r="M46" s="1"/>
      <c r="N46" s="1"/>
      <c r="O46" s="67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6"/>
      <c r="C47" s="1"/>
      <c r="D47" s="1"/>
      <c r="E47" s="1"/>
      <c r="F47" s="1"/>
      <c r="G47" s="2"/>
      <c r="I47" s="46"/>
      <c r="J47" s="1"/>
      <c r="K47" s="1"/>
      <c r="L47" s="1"/>
      <c r="M47" s="1"/>
      <c r="N47" s="1"/>
      <c r="O47" s="67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6"/>
      <c r="C48" s="1"/>
      <c r="D48" s="1"/>
      <c r="E48" s="1"/>
      <c r="F48" s="1"/>
      <c r="G48" s="2"/>
      <c r="I48" s="46"/>
      <c r="J48" s="1"/>
      <c r="K48" s="1"/>
      <c r="L48" s="1"/>
      <c r="M48" s="1"/>
      <c r="N48" s="1"/>
      <c r="O48" s="67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6"/>
      <c r="C49" s="1"/>
      <c r="D49" s="1"/>
      <c r="E49" s="1"/>
      <c r="F49" s="1"/>
      <c r="G49" s="2"/>
      <c r="I49" s="46"/>
      <c r="J49" s="1"/>
      <c r="K49" s="1"/>
      <c r="L49" s="1"/>
      <c r="M49" s="1"/>
      <c r="N49" s="1"/>
      <c r="O49" s="67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6"/>
      <c r="C50" s="1"/>
      <c r="D50" s="1"/>
      <c r="E50" s="1"/>
      <c r="F50" s="1"/>
      <c r="G50" s="2"/>
      <c r="I50" s="46"/>
      <c r="J50" s="1"/>
      <c r="K50" s="1"/>
      <c r="L50" s="1"/>
      <c r="M50" s="1"/>
      <c r="N50" s="1"/>
      <c r="O50" s="67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6"/>
      <c r="C51" s="1"/>
      <c r="D51" s="1"/>
      <c r="E51" s="1"/>
      <c r="F51" s="1"/>
      <c r="G51" s="2"/>
      <c r="I51" s="46"/>
      <c r="J51" s="1"/>
      <c r="K51" s="1"/>
      <c r="L51" s="1"/>
      <c r="M51" s="1"/>
      <c r="N51" s="1"/>
      <c r="O51" s="67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6"/>
      <c r="C52" s="1"/>
      <c r="D52" s="1"/>
      <c r="E52" s="1"/>
      <c r="F52" s="1"/>
      <c r="G52" s="2"/>
      <c r="I52" s="46"/>
      <c r="J52" s="1"/>
      <c r="K52" s="1"/>
      <c r="L52" s="1"/>
      <c r="M52" s="1"/>
      <c r="N52" s="1"/>
      <c r="O52" s="67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6"/>
      <c r="C53" s="1"/>
      <c r="D53" s="1"/>
      <c r="E53" s="1"/>
      <c r="F53" s="1"/>
      <c r="G53" s="2"/>
      <c r="I53" s="46"/>
      <c r="J53" s="1"/>
      <c r="K53" s="1"/>
      <c r="L53" s="1"/>
      <c r="M53" s="1"/>
      <c r="N53" s="1"/>
      <c r="O53" s="67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6"/>
      <c r="C54" s="1"/>
      <c r="D54" s="1"/>
      <c r="E54" s="1"/>
      <c r="F54" s="1"/>
      <c r="G54" s="2"/>
      <c r="I54" s="46"/>
      <c r="J54" s="1"/>
      <c r="K54" s="1"/>
      <c r="L54" s="1"/>
      <c r="M54" s="1"/>
      <c r="N54" s="1"/>
      <c r="O54" s="67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6"/>
      <c r="C55" s="1"/>
      <c r="D55" s="1"/>
      <c r="E55" s="1"/>
      <c r="F55" s="1"/>
      <c r="G55" s="2"/>
      <c r="I55" s="46"/>
      <c r="J55" s="1"/>
      <c r="K55" s="1"/>
      <c r="L55" s="1"/>
      <c r="M55" s="1"/>
      <c r="N55" s="1"/>
      <c r="O55" s="67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6"/>
      <c r="C56" s="1"/>
      <c r="D56" s="1"/>
      <c r="E56" s="1"/>
      <c r="F56" s="1"/>
      <c r="G56" s="2"/>
      <c r="I56" s="46"/>
      <c r="J56" s="1"/>
      <c r="K56" s="1"/>
      <c r="L56" s="1"/>
      <c r="M56" s="1"/>
      <c r="N56" s="1"/>
      <c r="O56" s="67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6"/>
      <c r="C57" s="1"/>
      <c r="D57" s="1"/>
      <c r="E57" s="1"/>
      <c r="F57" s="1"/>
      <c r="G57" s="2"/>
      <c r="I57" s="46"/>
      <c r="J57" s="1"/>
      <c r="K57" s="1"/>
      <c r="L57" s="1"/>
      <c r="M57" s="1"/>
      <c r="N57" s="1"/>
      <c r="O57" s="67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6"/>
      <c r="C58" s="1"/>
      <c r="D58" s="1"/>
      <c r="E58" s="1"/>
      <c r="F58" s="1"/>
      <c r="G58" s="2"/>
      <c r="I58" s="46"/>
      <c r="J58" s="1"/>
      <c r="K58" s="1"/>
      <c r="L58" s="1"/>
      <c r="M58" s="1"/>
      <c r="N58" s="1"/>
      <c r="O58" s="67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6"/>
      <c r="C59" s="1"/>
      <c r="D59" s="1"/>
      <c r="E59" s="1"/>
      <c r="F59" s="1"/>
      <c r="G59" s="2"/>
      <c r="I59" s="46"/>
      <c r="J59" s="1"/>
      <c r="K59" s="1"/>
      <c r="L59" s="1"/>
      <c r="M59" s="1"/>
      <c r="N59" s="1"/>
      <c r="O59" s="67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6"/>
      <c r="C60" s="1"/>
      <c r="D60" s="1"/>
      <c r="E60" s="1"/>
      <c r="F60" s="1"/>
      <c r="G60" s="2"/>
      <c r="I60" s="46"/>
      <c r="J60" s="1"/>
      <c r="K60" s="1"/>
      <c r="L60" s="1"/>
      <c r="M60" s="1"/>
      <c r="N60" s="1"/>
      <c r="O60" s="67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6"/>
      <c r="C61" s="1"/>
      <c r="D61" s="1"/>
      <c r="E61" s="1"/>
      <c r="F61" s="1"/>
      <c r="G61" s="2"/>
      <c r="I61" s="46"/>
      <c r="J61" s="1"/>
      <c r="K61" s="1"/>
      <c r="L61" s="1"/>
      <c r="M61" s="1"/>
      <c r="N61" s="1"/>
      <c r="O61" s="67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6"/>
      <c r="C62" s="1"/>
      <c r="D62" s="1"/>
      <c r="E62" s="1"/>
      <c r="F62" s="1"/>
      <c r="G62" s="2"/>
      <c r="I62" s="46"/>
      <c r="J62" s="1"/>
      <c r="K62" s="1"/>
      <c r="L62" s="1"/>
      <c r="M62" s="1"/>
      <c r="N62" s="1"/>
      <c r="O62" s="67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6"/>
      <c r="C63" s="1"/>
      <c r="D63" s="1"/>
      <c r="E63" s="1"/>
      <c r="F63" s="1"/>
      <c r="G63" s="2"/>
      <c r="I63" s="46"/>
      <c r="J63" s="1"/>
      <c r="K63" s="1"/>
      <c r="L63" s="1"/>
      <c r="M63" s="1"/>
      <c r="N63" s="1"/>
      <c r="O63" s="67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6"/>
      <c r="C64" s="1"/>
      <c r="D64" s="1"/>
      <c r="E64" s="1"/>
      <c r="F64" s="1"/>
      <c r="G64" s="2"/>
      <c r="I64" s="46"/>
      <c r="J64" s="1"/>
      <c r="K64" s="1"/>
      <c r="L64" s="1"/>
      <c r="M64" s="1"/>
      <c r="N64" s="1"/>
      <c r="O64" s="67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6"/>
      <c r="C65" s="1"/>
      <c r="D65" s="1"/>
      <c r="E65" s="1"/>
      <c r="F65" s="1"/>
      <c r="G65" s="2"/>
      <c r="I65" s="46"/>
      <c r="J65" s="1"/>
      <c r="K65" s="1"/>
      <c r="L65" s="1"/>
      <c r="M65" s="1"/>
      <c r="N65" s="1"/>
      <c r="O65" s="67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6"/>
      <c r="C66" s="1"/>
      <c r="D66" s="1"/>
      <c r="E66" s="1"/>
      <c r="F66" s="1"/>
      <c r="G66" s="2"/>
      <c r="I66" s="46"/>
      <c r="J66" s="1"/>
      <c r="K66" s="1"/>
      <c r="L66" s="1"/>
      <c r="M66" s="1"/>
      <c r="N66" s="1"/>
      <c r="O66" s="67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6"/>
      <c r="C67" s="1"/>
      <c r="D67" s="1"/>
      <c r="E67" s="1"/>
      <c r="F67" s="1"/>
      <c r="G67" s="2"/>
      <c r="I67" s="46"/>
      <c r="J67" s="1"/>
      <c r="K67" s="1"/>
      <c r="L67" s="1"/>
      <c r="M67" s="1"/>
      <c r="N67" s="1"/>
      <c r="O67" s="67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6"/>
      <c r="C68" s="1"/>
      <c r="D68" s="1"/>
      <c r="E68" s="1"/>
      <c r="F68" s="1"/>
      <c r="G68" s="2"/>
      <c r="I68" s="46"/>
      <c r="J68" s="1"/>
      <c r="K68" s="1"/>
      <c r="L68" s="1"/>
      <c r="M68" s="1"/>
      <c r="N68" s="1"/>
      <c r="O68" s="67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6"/>
      <c r="C69" s="1"/>
      <c r="D69" s="1"/>
      <c r="E69" s="1"/>
      <c r="F69" s="1"/>
      <c r="G69" s="2"/>
      <c r="I69" s="46"/>
      <c r="J69" s="1"/>
      <c r="K69" s="1"/>
      <c r="L69" s="1"/>
      <c r="M69" s="1"/>
      <c r="N69" s="1"/>
      <c r="O69" s="67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6"/>
      <c r="C70" s="1"/>
      <c r="D70" s="1"/>
      <c r="E70" s="1"/>
      <c r="F70" s="1"/>
      <c r="G70" s="2"/>
      <c r="I70" s="46"/>
      <c r="J70" s="1"/>
      <c r="K70" s="1"/>
      <c r="L70" s="1"/>
      <c r="M70" s="1"/>
      <c r="N70" s="1"/>
      <c r="O70" s="67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6"/>
      <c r="C71" s="1"/>
      <c r="D71" s="1"/>
      <c r="E71" s="1"/>
      <c r="F71" s="1"/>
      <c r="G71" s="2"/>
      <c r="I71" s="46"/>
      <c r="J71" s="1"/>
      <c r="K71" s="1"/>
      <c r="L71" s="1"/>
      <c r="M71" s="1"/>
      <c r="N71" s="1"/>
      <c r="O71" s="67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6"/>
      <c r="C72" s="1"/>
      <c r="D72" s="1"/>
      <c r="E72" s="1"/>
      <c r="F72" s="1"/>
      <c r="G72" s="2"/>
      <c r="I72" s="46"/>
      <c r="J72" s="1"/>
      <c r="K72" s="1"/>
      <c r="L72" s="1"/>
      <c r="M72" s="1"/>
      <c r="N72" s="1"/>
      <c r="O72" s="67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6"/>
      <c r="C73" s="1"/>
      <c r="D73" s="1"/>
      <c r="E73" s="1"/>
      <c r="F73" s="1"/>
      <c r="G73" s="2"/>
      <c r="I73" s="46"/>
      <c r="J73" s="1"/>
      <c r="K73" s="1"/>
      <c r="L73" s="1"/>
      <c r="M73" s="1"/>
      <c r="N73" s="1"/>
      <c r="O73" s="67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6"/>
      <c r="C74" s="1"/>
      <c r="D74" s="1"/>
      <c r="E74" s="1"/>
      <c r="F74" s="1"/>
      <c r="G74" s="2"/>
      <c r="I74" s="46"/>
      <c r="J74" s="1"/>
      <c r="K74" s="1"/>
      <c r="L74" s="1"/>
      <c r="M74" s="1"/>
      <c r="N74" s="1"/>
      <c r="O74" s="67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6"/>
      <c r="C75" s="1"/>
      <c r="D75" s="1"/>
      <c r="E75" s="1"/>
      <c r="F75" s="1"/>
      <c r="G75" s="2"/>
      <c r="I75" s="46"/>
      <c r="J75" s="1"/>
      <c r="K75" s="1"/>
      <c r="L75" s="1"/>
      <c r="M75" s="1"/>
      <c r="N75" s="1"/>
      <c r="O75" s="67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6"/>
      <c r="C76" s="1"/>
      <c r="D76" s="1"/>
      <c r="E76" s="1"/>
      <c r="F76" s="1"/>
      <c r="G76" s="2"/>
      <c r="I76" s="46"/>
      <c r="J76" s="1"/>
      <c r="K76" s="1"/>
      <c r="L76" s="1"/>
      <c r="M76" s="1"/>
      <c r="N76" s="1"/>
      <c r="O76" s="67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6"/>
      <c r="C77" s="1"/>
      <c r="D77" s="1"/>
      <c r="E77" s="1"/>
      <c r="F77" s="1"/>
      <c r="G77" s="2"/>
      <c r="I77" s="46"/>
      <c r="J77" s="1"/>
      <c r="K77" s="1"/>
      <c r="L77" s="1"/>
      <c r="M77" s="1"/>
      <c r="N77" s="1"/>
      <c r="O77" s="67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6"/>
      <c r="C78" s="1"/>
      <c r="D78" s="1"/>
      <c r="E78" s="1"/>
      <c r="F78" s="1"/>
      <c r="G78" s="2"/>
      <c r="I78" s="46"/>
      <c r="J78" s="1"/>
      <c r="K78" s="1"/>
      <c r="L78" s="1"/>
      <c r="M78" s="1"/>
      <c r="N78" s="1"/>
      <c r="O78" s="67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6"/>
      <c r="C79" s="1"/>
      <c r="D79" s="1"/>
      <c r="E79" s="1"/>
      <c r="F79" s="1"/>
      <c r="G79" s="2"/>
      <c r="I79" s="46"/>
      <c r="J79" s="1"/>
      <c r="K79" s="1"/>
      <c r="L79" s="1"/>
      <c r="M79" s="1"/>
      <c r="N79" s="1"/>
      <c r="O79" s="67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6"/>
      <c r="C80" s="1"/>
      <c r="D80" s="1"/>
      <c r="E80" s="1"/>
      <c r="F80" s="1"/>
      <c r="G80" s="2"/>
      <c r="I80" s="46"/>
      <c r="J80" s="1"/>
      <c r="K80" s="1"/>
      <c r="L80" s="1"/>
      <c r="M80" s="1"/>
      <c r="N80" s="1"/>
      <c r="O80" s="67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6"/>
      <c r="C81" s="1"/>
      <c r="D81" s="1"/>
      <c r="E81" s="1"/>
      <c r="F81" s="1"/>
      <c r="G81" s="2"/>
      <c r="I81" s="46"/>
      <c r="J81" s="1"/>
      <c r="K81" s="1"/>
      <c r="L81" s="1"/>
      <c r="M81" s="1"/>
      <c r="N81" s="1"/>
      <c r="O81" s="67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6"/>
      <c r="C82" s="1"/>
      <c r="D82" s="1"/>
      <c r="E82" s="1"/>
      <c r="F82" s="1"/>
      <c r="G82" s="2"/>
      <c r="I82" s="46"/>
      <c r="J82" s="1"/>
      <c r="K82" s="1"/>
      <c r="L82" s="1"/>
      <c r="M82" s="1"/>
      <c r="N82" s="1"/>
      <c r="O82" s="67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6"/>
      <c r="C83" s="1"/>
      <c r="D83" s="1"/>
      <c r="E83" s="1"/>
      <c r="F83" s="1"/>
      <c r="G83" s="2"/>
      <c r="I83" s="46"/>
      <c r="J83" s="1"/>
      <c r="K83" s="1"/>
      <c r="L83" s="1"/>
      <c r="M83" s="1"/>
      <c r="N83" s="1"/>
      <c r="O83" s="67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6"/>
      <c r="C84" s="1"/>
      <c r="D84" s="1"/>
      <c r="E84" s="1"/>
      <c r="F84" s="1"/>
      <c r="G84" s="2"/>
      <c r="I84" s="46"/>
      <c r="J84" s="1"/>
      <c r="K84" s="1"/>
      <c r="L84" s="1"/>
      <c r="M84" s="1"/>
      <c r="N84" s="1"/>
      <c r="O84" s="67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6"/>
      <c r="C85" s="1"/>
      <c r="D85" s="1"/>
      <c r="E85" s="1"/>
      <c r="F85" s="1"/>
      <c r="G85" s="2"/>
      <c r="I85" s="46"/>
      <c r="J85" s="1"/>
      <c r="K85" s="1"/>
      <c r="L85" s="1"/>
      <c r="M85" s="1"/>
      <c r="N85" s="1"/>
      <c r="O85" s="67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6"/>
      <c r="C86" s="1"/>
      <c r="D86" s="1"/>
      <c r="E86" s="1"/>
      <c r="F86" s="1"/>
      <c r="G86" s="2"/>
      <c r="I86" s="46"/>
      <c r="J86" s="1"/>
      <c r="K86" s="1"/>
      <c r="L86" s="1"/>
      <c r="M86" s="1"/>
      <c r="N86" s="1"/>
      <c r="O86" s="67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6"/>
      <c r="C87" s="1"/>
      <c r="D87" s="1"/>
      <c r="E87" s="1"/>
      <c r="F87" s="1"/>
      <c r="G87" s="2"/>
      <c r="I87" s="46"/>
      <c r="J87" s="1"/>
      <c r="K87" s="1"/>
      <c r="L87" s="1"/>
      <c r="M87" s="1"/>
      <c r="N87" s="1"/>
      <c r="O87" s="67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6"/>
      <c r="C88" s="1"/>
      <c r="D88" s="1"/>
      <c r="E88" s="1"/>
      <c r="F88" s="1"/>
      <c r="G88" s="2"/>
      <c r="I88" s="46"/>
      <c r="J88" s="1"/>
      <c r="K88" s="1"/>
      <c r="L88" s="1"/>
      <c r="M88" s="1"/>
      <c r="N88" s="1"/>
      <c r="O88" s="67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6"/>
      <c r="C89" s="1"/>
      <c r="D89" s="1"/>
      <c r="E89" s="1"/>
      <c r="F89" s="1"/>
      <c r="G89" s="2"/>
      <c r="I89" s="46"/>
      <c r="J89" s="1"/>
      <c r="K89" s="1"/>
      <c r="L89" s="1"/>
      <c r="M89" s="1"/>
      <c r="N89" s="1"/>
      <c r="O89" s="67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6"/>
      <c r="C90" s="1"/>
      <c r="D90" s="1"/>
      <c r="E90" s="1"/>
      <c r="F90" s="1"/>
      <c r="G90" s="2"/>
      <c r="I90" s="46"/>
      <c r="J90" s="1"/>
      <c r="K90" s="1"/>
      <c r="L90" s="1"/>
      <c r="M90" s="1"/>
      <c r="N90" s="1"/>
      <c r="O90" s="67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6"/>
      <c r="C91" s="1"/>
      <c r="D91" s="1"/>
      <c r="E91" s="1"/>
      <c r="F91" s="1"/>
      <c r="G91" s="2"/>
      <c r="I91" s="46"/>
      <c r="J91" s="1"/>
      <c r="K91" s="1"/>
      <c r="L91" s="1"/>
      <c r="M91" s="1"/>
      <c r="N91" s="1"/>
      <c r="O91" s="67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6"/>
      <c r="C92" s="1"/>
      <c r="D92" s="1"/>
      <c r="E92" s="1"/>
      <c r="F92" s="1"/>
      <c r="G92" s="2"/>
      <c r="I92" s="46"/>
      <c r="J92" s="1"/>
      <c r="K92" s="1"/>
      <c r="L92" s="1"/>
      <c r="M92" s="1"/>
      <c r="N92" s="1"/>
      <c r="O92" s="67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6"/>
      <c r="C93" s="1"/>
      <c r="D93" s="1"/>
      <c r="E93" s="1"/>
      <c r="F93" s="1"/>
      <c r="G93" s="2"/>
      <c r="I93" s="46"/>
      <c r="J93" s="1"/>
      <c r="K93" s="1"/>
      <c r="L93" s="1"/>
      <c r="M93" s="1"/>
      <c r="N93" s="1"/>
      <c r="O93" s="67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6"/>
      <c r="C94" s="1"/>
      <c r="D94" s="1"/>
      <c r="E94" s="1"/>
      <c r="F94" s="1"/>
      <c r="G94" s="2"/>
      <c r="I94" s="46"/>
      <c r="J94" s="1"/>
      <c r="K94" s="1"/>
      <c r="L94" s="1"/>
      <c r="M94" s="1"/>
      <c r="N94" s="1"/>
      <c r="O94" s="67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6"/>
      <c r="C95" s="1"/>
      <c r="D95" s="1"/>
      <c r="E95" s="1"/>
      <c r="F95" s="1"/>
      <c r="G95" s="2"/>
      <c r="I95" s="46"/>
      <c r="J95" s="1"/>
      <c r="K95" s="1"/>
      <c r="L95" s="1"/>
      <c r="M95" s="1"/>
      <c r="N95" s="1"/>
      <c r="O95" s="67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6"/>
      <c r="C96" s="1"/>
      <c r="D96" s="1"/>
      <c r="E96" s="1"/>
      <c r="F96" s="1"/>
      <c r="G96" s="2"/>
      <c r="I96" s="46"/>
      <c r="J96" s="1"/>
      <c r="K96" s="1"/>
      <c r="L96" s="1"/>
      <c r="M96" s="1"/>
      <c r="N96" s="1"/>
      <c r="O96" s="67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6"/>
      <c r="C97" s="1"/>
      <c r="D97" s="1"/>
      <c r="E97" s="1"/>
      <c r="F97" s="1"/>
      <c r="G97" s="2"/>
      <c r="I97" s="46"/>
      <c r="J97" s="1"/>
      <c r="K97" s="1"/>
      <c r="L97" s="1"/>
      <c r="M97" s="1"/>
      <c r="N97" s="1"/>
      <c r="O97" s="67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6"/>
      <c r="C98" s="1"/>
      <c r="D98" s="1"/>
      <c r="E98" s="1"/>
      <c r="F98" s="1"/>
      <c r="G98" s="2"/>
      <c r="I98" s="46"/>
      <c r="J98" s="1"/>
      <c r="K98" s="1"/>
      <c r="L98" s="1"/>
      <c r="M98" s="1"/>
      <c r="N98" s="1"/>
      <c r="O98" s="67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6"/>
      <c r="C99" s="1"/>
      <c r="D99" s="1"/>
      <c r="E99" s="1"/>
      <c r="F99" s="1"/>
      <c r="G99" s="2"/>
      <c r="I99" s="46"/>
      <c r="J99" s="1"/>
      <c r="K99" s="1"/>
      <c r="L99" s="1"/>
      <c r="M99" s="1"/>
      <c r="N99" s="1"/>
      <c r="O99" s="67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7"/>
      <c r="C100" s="3"/>
      <c r="D100" s="3"/>
      <c r="E100" s="3"/>
      <c r="F100" s="3"/>
      <c r="G100" s="4"/>
      <c r="I100" s="41"/>
      <c r="J100" s="42"/>
      <c r="K100" s="42"/>
      <c r="L100" s="42"/>
      <c r="M100" s="42"/>
      <c r="N100" s="42"/>
      <c r="O100" s="43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  <row r="101" ht="13.5" thickTop="1"/>
  </sheetData>
  <mergeCells count="6">
    <mergeCell ref="B6:G6"/>
    <mergeCell ref="X2:AC2"/>
    <mergeCell ref="B2:G2"/>
    <mergeCell ref="I2:O2"/>
    <mergeCell ref="Q2:V2"/>
    <mergeCell ref="B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50"/>
  <sheetViews>
    <sheetView zoomScale="85" zoomScaleNormal="85" workbookViewId="0" topLeftCell="A1">
      <selection activeCell="A43" sqref="A43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4" width="10.140625" style="0" customWidth="1"/>
    <col min="5" max="5" width="11.421875" style="0" customWidth="1"/>
    <col min="6" max="6" width="12.28125" style="0" customWidth="1"/>
    <col min="10" max="10" width="12.7109375" style="0" customWidth="1"/>
    <col min="11" max="11" width="13.421875" style="0" customWidth="1"/>
    <col min="13" max="13" width="10.28125" style="0" customWidth="1"/>
    <col min="15" max="15" width="11.140625" style="0" customWidth="1"/>
    <col min="16" max="16" width="12.28125" style="0" customWidth="1"/>
    <col min="17" max="18" width="10.7109375" style="0" customWidth="1"/>
    <col min="20" max="20" width="12.8515625" style="0" customWidth="1"/>
    <col min="21" max="21" width="14.00390625" style="0" customWidth="1"/>
  </cols>
  <sheetData>
    <row r="1" spans="1:19" ht="13.5" thickBot="1">
      <c r="A1" s="15" t="s">
        <v>0</v>
      </c>
      <c r="B1" s="15"/>
      <c r="C1" s="15"/>
      <c r="D1" s="15"/>
      <c r="E1" s="16"/>
      <c r="F1" s="16"/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 customHeight="1">
      <c r="A2" s="17" t="s">
        <v>1</v>
      </c>
      <c r="B2" s="28">
        <v>1</v>
      </c>
      <c r="C2" s="28">
        <v>2</v>
      </c>
      <c r="D2" s="28">
        <v>3</v>
      </c>
      <c r="E2" s="28">
        <v>4</v>
      </c>
      <c r="F2" s="126" t="s">
        <v>83</v>
      </c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52" t="s">
        <v>2</v>
      </c>
      <c r="B3" s="53"/>
      <c r="C3" s="53"/>
      <c r="D3" s="53"/>
      <c r="E3" s="53"/>
      <c r="F3" s="127"/>
      <c r="G3" s="18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52" t="s">
        <v>84</v>
      </c>
      <c r="B4" s="20" t="s">
        <v>28</v>
      </c>
      <c r="C4" s="20" t="s">
        <v>28</v>
      </c>
      <c r="D4" s="81" t="s">
        <v>12</v>
      </c>
      <c r="E4" s="81" t="s">
        <v>12</v>
      </c>
      <c r="F4" s="127"/>
      <c r="G4" s="18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22" t="s">
        <v>25</v>
      </c>
      <c r="B5" s="23"/>
      <c r="C5" s="23"/>
      <c r="D5" s="23"/>
      <c r="E5" s="23"/>
      <c r="F5" s="127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19" t="s">
        <v>3</v>
      </c>
      <c r="B6" s="51"/>
      <c r="C6" s="51"/>
      <c r="D6" s="51"/>
      <c r="E6" s="51"/>
      <c r="F6" s="67">
        <v>30.2</v>
      </c>
      <c r="G6" s="2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9" t="s">
        <v>4</v>
      </c>
      <c r="B7" s="51"/>
      <c r="C7" s="51"/>
      <c r="D7" s="51"/>
      <c r="E7" s="51"/>
      <c r="F7" s="67">
        <v>656.2</v>
      </c>
      <c r="G7" s="27"/>
      <c r="H7" s="1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>
      <c r="A8" s="19" t="s">
        <v>30</v>
      </c>
      <c r="B8" s="51"/>
      <c r="C8" s="51"/>
      <c r="D8" s="51"/>
      <c r="E8" s="51"/>
      <c r="F8" s="67">
        <v>1170.8</v>
      </c>
      <c r="G8" s="27"/>
      <c r="H8" s="9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9" t="s">
        <v>5</v>
      </c>
      <c r="B9" s="51"/>
      <c r="C9" s="51"/>
      <c r="D9" s="51"/>
      <c r="E9" s="51"/>
      <c r="F9" s="67">
        <v>1882.7</v>
      </c>
      <c r="G9" s="21"/>
      <c r="H9" s="9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22" t="s">
        <v>24</v>
      </c>
      <c r="B10" s="23"/>
      <c r="C10" s="23"/>
      <c r="D10" s="23"/>
      <c r="E10" s="23"/>
      <c r="F10" s="24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9" t="s">
        <v>3</v>
      </c>
      <c r="B11" s="20" t="s">
        <v>29</v>
      </c>
      <c r="C11" s="20" t="s">
        <v>29</v>
      </c>
      <c r="D11" s="20" t="s">
        <v>29</v>
      </c>
      <c r="E11" s="20" t="s">
        <v>29</v>
      </c>
      <c r="F11" s="50"/>
      <c r="G11" s="21"/>
      <c r="H11" s="2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19" t="s">
        <v>4</v>
      </c>
      <c r="B12" s="20" t="s">
        <v>29</v>
      </c>
      <c r="C12" s="20" t="s">
        <v>29</v>
      </c>
      <c r="D12" s="20" t="s">
        <v>29</v>
      </c>
      <c r="E12" s="20" t="s">
        <v>29</v>
      </c>
      <c r="F12" s="50"/>
      <c r="G12" s="21"/>
      <c r="H12" s="2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19" t="s">
        <v>30</v>
      </c>
      <c r="B13" s="20" t="s">
        <v>29</v>
      </c>
      <c r="C13" s="20" t="s">
        <v>29</v>
      </c>
      <c r="D13" s="20" t="s">
        <v>29</v>
      </c>
      <c r="E13" s="20" t="s">
        <v>29</v>
      </c>
      <c r="F13" s="50"/>
      <c r="G13" s="21"/>
      <c r="H13" s="2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19" t="s">
        <v>5</v>
      </c>
      <c r="B14" s="20" t="s">
        <v>29</v>
      </c>
      <c r="C14" s="20" t="s">
        <v>29</v>
      </c>
      <c r="D14" s="20" t="s">
        <v>29</v>
      </c>
      <c r="E14" s="20" t="s">
        <v>29</v>
      </c>
      <c r="F14" s="50"/>
      <c r="G14" s="21"/>
      <c r="H14" s="2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79" t="s">
        <v>79</v>
      </c>
      <c r="B15" s="23"/>
      <c r="C15" s="23"/>
      <c r="D15" s="23"/>
      <c r="E15" s="23"/>
      <c r="F15" s="24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9" t="s">
        <v>3</v>
      </c>
      <c r="B16" s="21">
        <v>30.2</v>
      </c>
      <c r="C16" s="21">
        <v>30.2</v>
      </c>
      <c r="D16" s="21">
        <v>30.2</v>
      </c>
      <c r="E16" s="21">
        <v>30.2</v>
      </c>
      <c r="F16" s="50"/>
      <c r="G16" s="21"/>
      <c r="H16" s="2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19" t="s">
        <v>4</v>
      </c>
      <c r="B17" s="21">
        <v>656.2</v>
      </c>
      <c r="C17" s="21">
        <v>656.2</v>
      </c>
      <c r="D17" s="21">
        <v>656.2</v>
      </c>
      <c r="E17" s="21">
        <v>656.2</v>
      </c>
      <c r="F17" s="50"/>
      <c r="G17" s="21"/>
      <c r="H17" s="2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>
      <c r="A18" s="19" t="s">
        <v>30</v>
      </c>
      <c r="B18" s="21">
        <v>1170.8</v>
      </c>
      <c r="C18" s="21">
        <v>1170.8</v>
      </c>
      <c r="D18" s="21">
        <v>1170.8</v>
      </c>
      <c r="E18" s="21">
        <v>1170.8</v>
      </c>
      <c r="F18" s="50"/>
      <c r="G18" s="21"/>
      <c r="H18" s="2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19" t="s">
        <v>5</v>
      </c>
      <c r="B19" s="21">
        <v>1882.7</v>
      </c>
      <c r="C19" s="21">
        <v>1882.7</v>
      </c>
      <c r="D19" s="21">
        <v>1882.7</v>
      </c>
      <c r="E19" s="21">
        <v>1882.7</v>
      </c>
      <c r="F19" s="50"/>
      <c r="G19" s="21"/>
      <c r="H19" s="2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>
      <c r="A20" s="79" t="s">
        <v>80</v>
      </c>
      <c r="B20" s="23"/>
      <c r="C20" s="23"/>
      <c r="D20" s="23"/>
      <c r="E20" s="23"/>
      <c r="F20" s="24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72" t="s">
        <v>3</v>
      </c>
      <c r="B21" s="21">
        <v>85.44</v>
      </c>
      <c r="C21" s="21">
        <v>86.07</v>
      </c>
      <c r="D21" s="21">
        <v>83.87</v>
      </c>
      <c r="E21" s="21">
        <v>90.54</v>
      </c>
      <c r="F21" s="50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72" t="s">
        <v>4</v>
      </c>
      <c r="B22" s="21">
        <v>88.2</v>
      </c>
      <c r="C22" s="21">
        <v>87.83</v>
      </c>
      <c r="D22" s="21">
        <v>85.87</v>
      </c>
      <c r="E22" s="21">
        <v>92.07</v>
      </c>
      <c r="F22" s="50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>
      <c r="A23" s="72" t="s">
        <v>30</v>
      </c>
      <c r="B23" s="21">
        <v>89.09</v>
      </c>
      <c r="C23" s="21">
        <v>88.66</v>
      </c>
      <c r="D23" s="21">
        <v>86.51</v>
      </c>
      <c r="E23" s="21">
        <v>92.76</v>
      </c>
      <c r="F23" s="50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72" t="s">
        <v>5</v>
      </c>
      <c r="B24" s="21">
        <v>89.82</v>
      </c>
      <c r="C24" s="21">
        <v>89.21</v>
      </c>
      <c r="D24" s="21">
        <v>87.3</v>
      </c>
      <c r="E24" s="21">
        <v>93.55</v>
      </c>
      <c r="F24" s="50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79" t="s">
        <v>81</v>
      </c>
      <c r="B25" s="23"/>
      <c r="C25" s="23"/>
      <c r="D25" s="23"/>
      <c r="E25" s="23"/>
      <c r="F25" s="24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72" t="s">
        <v>3</v>
      </c>
      <c r="B26" s="21">
        <f aca="true" t="shared" si="0" ref="B26:E29">B21-B$33</f>
        <v>2.030000000000001</v>
      </c>
      <c r="C26" s="21">
        <f t="shared" si="0"/>
        <v>1.6199999999999903</v>
      </c>
      <c r="D26" s="21">
        <f t="shared" si="0"/>
        <v>1.240000000000009</v>
      </c>
      <c r="E26" s="21">
        <f t="shared" si="0"/>
        <v>1.2000000000000028</v>
      </c>
      <c r="F26" s="50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72" t="s">
        <v>4</v>
      </c>
      <c r="B27" s="21">
        <f t="shared" si="0"/>
        <v>4.790000000000006</v>
      </c>
      <c r="C27" s="21">
        <f t="shared" si="0"/>
        <v>3.3799999999999955</v>
      </c>
      <c r="D27" s="21">
        <f t="shared" si="0"/>
        <v>3.240000000000009</v>
      </c>
      <c r="E27" s="21">
        <f t="shared" si="0"/>
        <v>2.7299999999999898</v>
      </c>
      <c r="F27" s="50"/>
      <c r="G27" s="21"/>
      <c r="H27" s="2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72" t="s">
        <v>30</v>
      </c>
      <c r="B28" s="21">
        <f t="shared" si="0"/>
        <v>5.680000000000007</v>
      </c>
      <c r="C28" s="21">
        <f t="shared" si="0"/>
        <v>4.209999999999994</v>
      </c>
      <c r="D28" s="21">
        <f t="shared" si="0"/>
        <v>3.8800000000000097</v>
      </c>
      <c r="E28" s="21">
        <f t="shared" si="0"/>
        <v>3.4200000000000017</v>
      </c>
      <c r="F28" s="50"/>
      <c r="G28" s="21"/>
      <c r="H28" s="2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72" t="s">
        <v>5</v>
      </c>
      <c r="B29" s="21">
        <f t="shared" si="0"/>
        <v>6.409999999999997</v>
      </c>
      <c r="C29" s="21">
        <f t="shared" si="0"/>
        <v>4.759999999999991</v>
      </c>
      <c r="D29" s="21">
        <f t="shared" si="0"/>
        <v>4.670000000000002</v>
      </c>
      <c r="E29" s="21">
        <f t="shared" si="0"/>
        <v>4.209999999999994</v>
      </c>
      <c r="F29" s="50"/>
      <c r="G29" s="21"/>
      <c r="H29" s="2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6.25" customHeight="1">
      <c r="A30" s="123" t="s">
        <v>82</v>
      </c>
      <c r="B30" s="124"/>
      <c r="C30" s="124"/>
      <c r="D30" s="124"/>
      <c r="E30" s="124"/>
      <c r="F30" s="1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72" t="s">
        <v>6</v>
      </c>
      <c r="B31" s="21"/>
      <c r="C31" s="21"/>
      <c r="D31" s="13">
        <v>15.5723</v>
      </c>
      <c r="E31" s="13">
        <v>17.7714</v>
      </c>
      <c r="F31" s="50"/>
      <c r="G31" s="21"/>
      <c r="H31" s="2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72" t="s">
        <v>27</v>
      </c>
      <c r="B32" s="70" t="s">
        <v>77</v>
      </c>
      <c r="C32" s="70" t="s">
        <v>76</v>
      </c>
      <c r="D32" s="13">
        <v>3.1528</v>
      </c>
      <c r="E32" s="13">
        <v>3.3707</v>
      </c>
      <c r="F32" s="50"/>
      <c r="G32" s="21"/>
      <c r="H32" s="2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72" t="s">
        <v>7</v>
      </c>
      <c r="B33" s="21">
        <v>83.41</v>
      </c>
      <c r="C33" s="21">
        <v>84.45</v>
      </c>
      <c r="D33" s="21">
        <v>82.63</v>
      </c>
      <c r="E33" s="21">
        <v>89.34</v>
      </c>
      <c r="F33" s="50"/>
      <c r="G33" s="21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3.5" thickBot="1">
      <c r="A34" s="73" t="s">
        <v>8</v>
      </c>
      <c r="B34" s="71">
        <v>3.5624</v>
      </c>
      <c r="C34" s="103">
        <v>7.0238</v>
      </c>
      <c r="D34" s="103">
        <v>4.0093</v>
      </c>
      <c r="E34" s="103">
        <v>13.26</v>
      </c>
      <c r="F34" s="82"/>
      <c r="G34" s="21"/>
      <c r="H34" s="21"/>
      <c r="I34" s="10"/>
      <c r="J34" s="10"/>
      <c r="K34" s="14"/>
      <c r="L34" s="10"/>
      <c r="M34" s="10"/>
      <c r="N34" s="10"/>
      <c r="O34" s="10"/>
      <c r="P34" s="10"/>
      <c r="Q34" s="10"/>
      <c r="R34" s="10"/>
      <c r="S34" s="10"/>
    </row>
    <row r="35" spans="1:10" ht="12.75">
      <c r="A35" s="26"/>
      <c r="D35" s="20"/>
      <c r="E35" s="21"/>
      <c r="F35" s="21"/>
      <c r="G35" s="21"/>
      <c r="H35" s="26"/>
      <c r="I35" s="26"/>
      <c r="J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1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7" ht="13.5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O38" s="80"/>
      <c r="P38" s="80"/>
      <c r="Q38" s="80"/>
    </row>
    <row r="39" spans="1:31" ht="13.5" thickBot="1">
      <c r="A39" s="74"/>
      <c r="B39" s="128" t="s">
        <v>13</v>
      </c>
      <c r="C39" s="129"/>
      <c r="D39" s="129"/>
      <c r="E39" s="129"/>
      <c r="F39" s="130"/>
      <c r="G39" s="128" t="s">
        <v>14</v>
      </c>
      <c r="H39" s="129"/>
      <c r="I39" s="129"/>
      <c r="J39" s="129"/>
      <c r="K39" s="130"/>
      <c r="L39" s="128" t="s">
        <v>15</v>
      </c>
      <c r="M39" s="129"/>
      <c r="N39" s="129"/>
      <c r="O39" s="129"/>
      <c r="P39" s="130"/>
      <c r="Q39" s="128" t="s">
        <v>16</v>
      </c>
      <c r="R39" s="129"/>
      <c r="S39" s="129"/>
      <c r="T39" s="129"/>
      <c r="U39" s="130"/>
      <c r="AD39" s="131"/>
      <c r="AE39" s="131"/>
    </row>
    <row r="40" spans="1:31" s="62" customFormat="1" ht="13.5" thickTop="1">
      <c r="A40" s="99" t="s">
        <v>92</v>
      </c>
      <c r="B40" s="100" t="s">
        <v>11</v>
      </c>
      <c r="C40" s="83" t="s">
        <v>12</v>
      </c>
      <c r="D40" s="83" t="s">
        <v>28</v>
      </c>
      <c r="E40" s="101" t="s">
        <v>90</v>
      </c>
      <c r="F40" s="102" t="s">
        <v>91</v>
      </c>
      <c r="G40" s="100" t="s">
        <v>11</v>
      </c>
      <c r="H40" s="83" t="s">
        <v>12</v>
      </c>
      <c r="I40" s="83" t="s">
        <v>28</v>
      </c>
      <c r="J40" s="101" t="s">
        <v>90</v>
      </c>
      <c r="K40" s="102" t="s">
        <v>91</v>
      </c>
      <c r="L40" s="100" t="s">
        <v>11</v>
      </c>
      <c r="M40" s="83" t="s">
        <v>12</v>
      </c>
      <c r="N40" s="83" t="s">
        <v>28</v>
      </c>
      <c r="O40" s="101" t="s">
        <v>90</v>
      </c>
      <c r="P40" s="102" t="s">
        <v>91</v>
      </c>
      <c r="Q40" s="100" t="s">
        <v>11</v>
      </c>
      <c r="R40" s="83" t="s">
        <v>12</v>
      </c>
      <c r="S40" s="83" t="s">
        <v>28</v>
      </c>
      <c r="T40" s="101" t="s">
        <v>90</v>
      </c>
      <c r="U40" s="102" t="s">
        <v>91</v>
      </c>
      <c r="AD40" s="54"/>
      <c r="AE40" s="54"/>
    </row>
    <row r="41" spans="1:31" ht="12.75">
      <c r="A41" s="75">
        <v>12</v>
      </c>
      <c r="B41" s="93"/>
      <c r="C41" s="94">
        <v>84.979</v>
      </c>
      <c r="D41" s="94">
        <v>84.993</v>
      </c>
      <c r="E41" s="86"/>
      <c r="F41" s="87"/>
      <c r="G41" s="93"/>
      <c r="H41" s="94">
        <v>85.707</v>
      </c>
      <c r="I41" s="94">
        <v>85.745</v>
      </c>
      <c r="J41" s="86"/>
      <c r="K41" s="87"/>
      <c r="L41" s="84"/>
      <c r="M41" s="94">
        <v>83.551</v>
      </c>
      <c r="N41" s="94">
        <v>83.393</v>
      </c>
      <c r="O41" s="94"/>
      <c r="P41" s="97"/>
      <c r="Q41" s="93"/>
      <c r="R41" s="94">
        <v>90.23</v>
      </c>
      <c r="S41" s="86">
        <v>90.256</v>
      </c>
      <c r="T41" s="86"/>
      <c r="U41" s="87"/>
      <c r="AD41" s="10"/>
      <c r="AE41" s="10"/>
    </row>
    <row r="42" spans="1:31" ht="12.75">
      <c r="A42" s="75">
        <v>30.2</v>
      </c>
      <c r="B42" s="93">
        <v>85.44</v>
      </c>
      <c r="C42" s="94">
        <v>85.441</v>
      </c>
      <c r="D42" s="94">
        <v>85.455</v>
      </c>
      <c r="E42" s="86">
        <f>B42-C42</f>
        <v>-0.0010000000000047748</v>
      </c>
      <c r="F42" s="87">
        <f>B42-D42</f>
        <v>-0.015000000000000568</v>
      </c>
      <c r="G42" s="93">
        <v>86.07</v>
      </c>
      <c r="H42" s="94">
        <v>86.048</v>
      </c>
      <c r="I42" s="94">
        <v>86.081</v>
      </c>
      <c r="J42" s="86">
        <f>G42-H42</f>
        <v>0.02199999999999136</v>
      </c>
      <c r="K42" s="87">
        <f>G42-I42</f>
        <v>-0.01100000000000989</v>
      </c>
      <c r="L42" s="84">
        <v>83.87</v>
      </c>
      <c r="M42" s="94">
        <v>83.864</v>
      </c>
      <c r="N42" s="94">
        <v>83.823</v>
      </c>
      <c r="O42" s="94">
        <f>L42-N42</f>
        <v>0.047000000000011255</v>
      </c>
      <c r="P42" s="97">
        <f>L42-M42</f>
        <v>0.006000000000000227</v>
      </c>
      <c r="Q42" s="93">
        <v>90.54</v>
      </c>
      <c r="R42" s="94">
        <v>90.51</v>
      </c>
      <c r="S42" s="86">
        <v>90.526</v>
      </c>
      <c r="T42" s="86">
        <f>Q42-S42</f>
        <v>0.014000000000010004</v>
      </c>
      <c r="U42" s="87">
        <f>Q42-R42</f>
        <v>0.030000000000001137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75">
        <v>656.2</v>
      </c>
      <c r="B43" s="93">
        <v>88.2</v>
      </c>
      <c r="C43" s="94">
        <v>88.208</v>
      </c>
      <c r="D43" s="94">
        <v>88.192</v>
      </c>
      <c r="E43" s="86">
        <f>B43-C43</f>
        <v>-0.007999999999995566</v>
      </c>
      <c r="F43" s="87">
        <f>B43-D43</f>
        <v>0.008000000000009777</v>
      </c>
      <c r="G43" s="93">
        <v>87.83</v>
      </c>
      <c r="H43" s="94">
        <v>88.005</v>
      </c>
      <c r="I43" s="94">
        <v>88.016</v>
      </c>
      <c r="J43" s="86">
        <f>G43-H43</f>
        <v>-0.17499999999999716</v>
      </c>
      <c r="K43" s="87">
        <f>G43-I43</f>
        <v>-0.18600000000000705</v>
      </c>
      <c r="L43" s="84">
        <v>85.87</v>
      </c>
      <c r="M43" s="94">
        <v>85.906</v>
      </c>
      <c r="N43" s="94">
        <v>85.932</v>
      </c>
      <c r="O43" s="94">
        <f>L43-N43</f>
        <v>-0.06199999999999761</v>
      </c>
      <c r="P43" s="97">
        <f>L43-M43</f>
        <v>-0.036000000000001364</v>
      </c>
      <c r="Q43" s="93">
        <v>92.07</v>
      </c>
      <c r="R43" s="94">
        <v>92.257</v>
      </c>
      <c r="S43" s="86">
        <v>92.221</v>
      </c>
      <c r="T43" s="86">
        <f>Q43-S43</f>
        <v>-0.15100000000001046</v>
      </c>
      <c r="U43" s="87">
        <f>Q43-R43</f>
        <v>-0.18700000000001182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75">
        <v>1170.8</v>
      </c>
      <c r="B44" s="93">
        <v>89.09</v>
      </c>
      <c r="C44" s="94">
        <v>89.051</v>
      </c>
      <c r="D44" s="94">
        <v>89.084</v>
      </c>
      <c r="E44" s="86">
        <f>B44-C44</f>
        <v>0.03900000000000148</v>
      </c>
      <c r="F44" s="87">
        <f>B44-D44</f>
        <v>0.006000000000000227</v>
      </c>
      <c r="G44" s="93">
        <v>88.66</v>
      </c>
      <c r="H44" s="94">
        <v>88.582</v>
      </c>
      <c r="I44" s="94">
        <v>88.618</v>
      </c>
      <c r="J44" s="86">
        <f>G44-H44</f>
        <v>0.07800000000000296</v>
      </c>
      <c r="K44" s="87">
        <f>G44-I44</f>
        <v>0.04200000000000159</v>
      </c>
      <c r="L44" s="84">
        <v>86.51</v>
      </c>
      <c r="M44" s="94">
        <v>86.566</v>
      </c>
      <c r="N44" s="94">
        <v>86.503</v>
      </c>
      <c r="O44" s="94">
        <f>L44-N44</f>
        <v>0.007000000000005002</v>
      </c>
      <c r="P44" s="97">
        <f>L44-M44</f>
        <v>-0.055999999999997385</v>
      </c>
      <c r="Q44" s="93">
        <v>92.76</v>
      </c>
      <c r="R44" s="94">
        <v>92.804</v>
      </c>
      <c r="S44" s="86">
        <v>92.755</v>
      </c>
      <c r="T44" s="86">
        <f>Q44-S44</f>
        <v>0.005000000000009663</v>
      </c>
      <c r="U44" s="87">
        <f>Q44-R44</f>
        <v>-0.04399999999999693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75">
        <v>1882.7</v>
      </c>
      <c r="B45" s="93">
        <v>89.82</v>
      </c>
      <c r="C45" s="94">
        <v>89.851</v>
      </c>
      <c r="D45" s="94">
        <v>89.918</v>
      </c>
      <c r="E45" s="86">
        <f>B45-C45</f>
        <v>-0.03100000000000591</v>
      </c>
      <c r="F45" s="87">
        <f>B45-D45</f>
        <v>-0.09800000000001319</v>
      </c>
      <c r="G45" s="93">
        <v>89.21</v>
      </c>
      <c r="H45" s="94">
        <v>89.125</v>
      </c>
      <c r="I45" s="94">
        <v>89.202</v>
      </c>
      <c r="J45" s="86">
        <f>G45-H45</f>
        <v>0.08499999999999375</v>
      </c>
      <c r="K45" s="87">
        <f>G45-I45</f>
        <v>0.007999999999995566</v>
      </c>
      <c r="L45" s="84">
        <v>87.3</v>
      </c>
      <c r="M45" s="94">
        <v>87.206</v>
      </c>
      <c r="N45" s="94">
        <v>87.041</v>
      </c>
      <c r="O45" s="94">
        <f>L45-N45</f>
        <v>0.25900000000000034</v>
      </c>
      <c r="P45" s="97">
        <f>L45-M45</f>
        <v>0.09399999999999409</v>
      </c>
      <c r="Q45" s="93">
        <v>93.55</v>
      </c>
      <c r="R45" s="94">
        <v>93.328</v>
      </c>
      <c r="S45" s="86">
        <v>93.276</v>
      </c>
      <c r="T45" s="86">
        <f>Q45-S45</f>
        <v>0.2740000000000009</v>
      </c>
      <c r="U45" s="87">
        <f>Q45-R45</f>
        <v>0.2219999999999942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.5" thickBot="1">
      <c r="A46" s="76">
        <v>8600</v>
      </c>
      <c r="B46" s="95"/>
      <c r="C46" s="96">
        <v>93.256</v>
      </c>
      <c r="D46" s="96">
        <v>93.694</v>
      </c>
      <c r="E46" s="88"/>
      <c r="F46" s="89"/>
      <c r="G46" s="95"/>
      <c r="H46" s="96">
        <v>91.388</v>
      </c>
      <c r="I46" s="96">
        <v>91.749</v>
      </c>
      <c r="J46" s="88"/>
      <c r="K46" s="89"/>
      <c r="L46" s="85"/>
      <c r="M46" s="96">
        <v>90.039</v>
      </c>
      <c r="N46" s="96">
        <v>89.247</v>
      </c>
      <c r="O46" s="96"/>
      <c r="P46" s="98"/>
      <c r="Q46" s="95"/>
      <c r="R46" s="96">
        <v>95.599</v>
      </c>
      <c r="S46" s="88">
        <v>95.612</v>
      </c>
      <c r="T46" s="88"/>
      <c r="U46" s="89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8" ht="14.25">
      <c r="A47" s="92"/>
      <c r="B47" s="26"/>
      <c r="C47" s="26"/>
      <c r="D47" s="26"/>
      <c r="E47" s="26"/>
      <c r="F47" s="26"/>
      <c r="G47" s="26"/>
      <c r="H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7">
    <mergeCell ref="A30:F30"/>
    <mergeCell ref="F2:F5"/>
    <mergeCell ref="B39:F39"/>
    <mergeCell ref="AD39:AE39"/>
    <mergeCell ref="G39:K39"/>
    <mergeCell ref="L39:P39"/>
    <mergeCell ref="Q39:U39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A1">
      <selection activeCell="N11" sqref="N11"/>
    </sheetView>
  </sheetViews>
  <sheetFormatPr defaultColWidth="9.140625" defaultRowHeight="12.75"/>
  <cols>
    <col min="14" max="14" width="15.421875" style="0" bestFit="1" customWidth="1"/>
    <col min="21" max="21" width="14.7109375" style="0" customWidth="1"/>
  </cols>
  <sheetData>
    <row r="1" spans="14:35" ht="13.5" thickBot="1">
      <c r="N1" s="14" t="s">
        <v>18</v>
      </c>
      <c r="O1" s="14" t="s">
        <v>85</v>
      </c>
      <c r="P1" s="10"/>
      <c r="Q1" s="10"/>
      <c r="R1" s="10"/>
      <c r="S1" s="10"/>
      <c r="T1" s="1"/>
      <c r="U1" s="37" t="s">
        <v>18</v>
      </c>
      <c r="V1" s="78" t="s">
        <v>86</v>
      </c>
      <c r="W1" s="38"/>
      <c r="X1" s="38"/>
      <c r="Y1" s="39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107" t="s">
        <v>17</v>
      </c>
      <c r="O2" s="108">
        <v>1</v>
      </c>
      <c r="P2" s="108">
        <v>2</v>
      </c>
      <c r="Q2" s="108">
        <v>3</v>
      </c>
      <c r="R2" s="109">
        <v>4</v>
      </c>
      <c r="S2" s="36"/>
      <c r="T2" s="35"/>
      <c r="U2" s="44" t="s">
        <v>17</v>
      </c>
      <c r="V2" s="35">
        <v>1</v>
      </c>
      <c r="W2" s="35">
        <v>2</v>
      </c>
      <c r="X2" s="35" t="s">
        <v>32</v>
      </c>
      <c r="Y2" s="45" t="s">
        <v>31</v>
      </c>
      <c r="Z2" s="35"/>
      <c r="AA2" s="35"/>
      <c r="AB2" s="35"/>
      <c r="AC2" s="35"/>
      <c r="AD2" s="35"/>
      <c r="AE2" s="35"/>
      <c r="AF2" s="35"/>
      <c r="AG2" s="1"/>
      <c r="AH2" s="1"/>
      <c r="AI2" s="1"/>
    </row>
    <row r="3" spans="14:35" ht="12.75">
      <c r="N3" s="40">
        <v>12</v>
      </c>
      <c r="O3" s="1">
        <v>84.993</v>
      </c>
      <c r="P3" s="1">
        <v>85.745</v>
      </c>
      <c r="Q3" s="1">
        <v>83.551</v>
      </c>
      <c r="R3" s="110">
        <v>90.23</v>
      </c>
      <c r="S3" s="106"/>
      <c r="T3" s="8"/>
      <c r="U3" s="46">
        <f>N3</f>
        <v>12</v>
      </c>
      <c r="V3" s="8">
        <f>O3-Summary_Tables!B$33</f>
        <v>1.5829999999999984</v>
      </c>
      <c r="W3" s="8">
        <f>P3-Summary_Tables!C$33</f>
        <v>1.2950000000000017</v>
      </c>
      <c r="X3" s="8">
        <f>Q3-Summary_Tables!D$33</f>
        <v>0.9210000000000065</v>
      </c>
      <c r="Y3" s="47">
        <f>R3-Summary_Tables!E$33</f>
        <v>0.8900000000000006</v>
      </c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40">
        <v>30.2</v>
      </c>
      <c r="O4" s="1">
        <v>85.455</v>
      </c>
      <c r="P4" s="1">
        <v>86.081</v>
      </c>
      <c r="Q4" s="1">
        <v>83.864</v>
      </c>
      <c r="R4" s="110">
        <v>90.51</v>
      </c>
      <c r="S4" s="106"/>
      <c r="T4" s="8"/>
      <c r="U4" s="46">
        <f aca="true" t="shared" si="0" ref="U4:U32">N4</f>
        <v>30.2</v>
      </c>
      <c r="V4" s="8">
        <f>O4-Summary_Tables!B$33</f>
        <v>2.0450000000000017</v>
      </c>
      <c r="W4" s="8">
        <f>P4-Summary_Tables!C$33</f>
        <v>1.6310000000000002</v>
      </c>
      <c r="X4" s="8">
        <f>Q4-Summary_Tables!D$33</f>
        <v>1.2340000000000089</v>
      </c>
      <c r="Y4" s="47">
        <f>R4-Summary_Tables!E$33</f>
        <v>1.1700000000000017</v>
      </c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40">
        <v>50</v>
      </c>
      <c r="O5" s="1">
        <v>85.76</v>
      </c>
      <c r="P5" s="1">
        <v>86.299</v>
      </c>
      <c r="Q5" s="1">
        <v>84.078</v>
      </c>
      <c r="R5" s="110">
        <v>90.699</v>
      </c>
      <c r="S5" s="106"/>
      <c r="T5" s="8"/>
      <c r="U5" s="46">
        <f t="shared" si="0"/>
        <v>50</v>
      </c>
      <c r="V5" s="8">
        <f>O5-Summary_Tables!B$33</f>
        <v>2.3500000000000085</v>
      </c>
      <c r="W5" s="8">
        <f>P5-Summary_Tables!C$33</f>
        <v>1.8490000000000038</v>
      </c>
      <c r="X5" s="8">
        <f>Q5-Summary_Tables!D$33</f>
        <v>1.4480000000000075</v>
      </c>
      <c r="Y5" s="47">
        <f>R5-Summary_Tables!E$33</f>
        <v>1.3589999999999947</v>
      </c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40">
        <v>80</v>
      </c>
      <c r="O6" s="1">
        <v>86.083</v>
      </c>
      <c r="P6" s="1">
        <v>86.531</v>
      </c>
      <c r="Q6" s="1">
        <v>84.31</v>
      </c>
      <c r="R6" s="110">
        <v>90.903</v>
      </c>
      <c r="S6" s="106"/>
      <c r="T6" s="8"/>
      <c r="U6" s="46">
        <f t="shared" si="0"/>
        <v>80</v>
      </c>
      <c r="V6" s="8">
        <f>O6-Summary_Tables!B$33</f>
        <v>2.673000000000002</v>
      </c>
      <c r="W6" s="8">
        <f>P6-Summary_Tables!C$33</f>
        <v>2.081000000000003</v>
      </c>
      <c r="X6" s="8">
        <f>Q6-Summary_Tables!D$33</f>
        <v>1.6800000000000068</v>
      </c>
      <c r="Y6" s="47">
        <f>R6-Summary_Tables!E$33</f>
        <v>1.5630000000000024</v>
      </c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40">
        <v>130</v>
      </c>
      <c r="O7" s="1">
        <v>86.45</v>
      </c>
      <c r="P7" s="1">
        <v>86.801</v>
      </c>
      <c r="Q7" s="1">
        <v>84.59</v>
      </c>
      <c r="R7" s="110">
        <v>91.145</v>
      </c>
      <c r="S7" s="106"/>
      <c r="T7" s="8"/>
      <c r="U7" s="46">
        <f t="shared" si="0"/>
        <v>130</v>
      </c>
      <c r="V7" s="8">
        <f>O7-Summary_Tables!B$33</f>
        <v>3.0400000000000063</v>
      </c>
      <c r="W7" s="8">
        <f>P7-Summary_Tables!C$33</f>
        <v>2.350999999999999</v>
      </c>
      <c r="X7" s="8">
        <f>Q7-Summary_Tables!D$33</f>
        <v>1.960000000000008</v>
      </c>
      <c r="Y7" s="47">
        <f>R7-Summary_Tables!E$33</f>
        <v>1.8049999999999926</v>
      </c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40">
        <v>350</v>
      </c>
      <c r="O8" s="1">
        <v>87.399</v>
      </c>
      <c r="P8" s="1">
        <v>87.473</v>
      </c>
      <c r="Q8" s="1">
        <v>85.314</v>
      </c>
      <c r="R8" s="110">
        <v>91.761</v>
      </c>
      <c r="S8" s="106"/>
      <c r="T8" s="8"/>
      <c r="U8" s="46">
        <f t="shared" si="0"/>
        <v>350</v>
      </c>
      <c r="V8" s="8">
        <f>O8-Summary_Tables!B$33</f>
        <v>3.9890000000000043</v>
      </c>
      <c r="W8" s="8">
        <f>P8-Summary_Tables!C$33</f>
        <v>3.022999999999996</v>
      </c>
      <c r="X8" s="8">
        <f>Q8-Summary_Tables!D$33</f>
        <v>2.6839999999999975</v>
      </c>
      <c r="Y8" s="47">
        <f>R8-Summary_Tables!E$33</f>
        <v>2.4209999999999923</v>
      </c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40">
        <v>656.2</v>
      </c>
      <c r="O9" s="1">
        <v>88.192</v>
      </c>
      <c r="P9" s="1">
        <v>88.016</v>
      </c>
      <c r="Q9" s="1">
        <v>85.906</v>
      </c>
      <c r="R9" s="110">
        <v>92.257</v>
      </c>
      <c r="S9" s="106"/>
      <c r="T9" s="8"/>
      <c r="U9" s="46">
        <f t="shared" si="0"/>
        <v>656.2</v>
      </c>
      <c r="V9" s="8">
        <f>O9-Summary_Tables!B$33</f>
        <v>4.7819999999999965</v>
      </c>
      <c r="W9" s="8">
        <f>P9-Summary_Tables!C$33</f>
        <v>3.5660000000000025</v>
      </c>
      <c r="X9" s="8">
        <f>Q9-Summary_Tables!D$33</f>
        <v>3.2760000000000105</v>
      </c>
      <c r="Y9" s="47">
        <f>R9-Summary_Tables!E$33</f>
        <v>2.9170000000000016</v>
      </c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40">
        <v>1170.8</v>
      </c>
      <c r="O10" s="1">
        <v>89.084</v>
      </c>
      <c r="P10" s="1">
        <v>88.618</v>
      </c>
      <c r="Q10" s="1">
        <v>86.566</v>
      </c>
      <c r="R10" s="110">
        <v>92.804</v>
      </c>
      <c r="S10" s="106"/>
      <c r="T10" s="8"/>
      <c r="U10" s="46">
        <f t="shared" si="0"/>
        <v>1170.8</v>
      </c>
      <c r="V10" s="8">
        <f>O10-Summary_Tables!B$33</f>
        <v>5.674000000000007</v>
      </c>
      <c r="W10" s="8">
        <f>P10-Summary_Tables!C$33</f>
        <v>4.167999999999992</v>
      </c>
      <c r="X10" s="8">
        <f>Q10-Summary_Tables!D$33</f>
        <v>3.936000000000007</v>
      </c>
      <c r="Y10" s="47">
        <f>R10-Summary_Tables!E$33</f>
        <v>3.4639999999999986</v>
      </c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40">
        <v>1882.7</v>
      </c>
      <c r="O11" s="1">
        <v>89.918</v>
      </c>
      <c r="P11" s="1">
        <v>89.202</v>
      </c>
      <c r="Q11" s="1">
        <v>87.206</v>
      </c>
      <c r="R11" s="110">
        <v>93.328</v>
      </c>
      <c r="S11" s="106"/>
      <c r="T11" s="8"/>
      <c r="U11" s="46">
        <f t="shared" si="0"/>
        <v>1882.7</v>
      </c>
      <c r="V11" s="8">
        <f>O11-Summary_Tables!B$33</f>
        <v>6.50800000000001</v>
      </c>
      <c r="W11" s="8">
        <f>P11-Summary_Tables!C$33</f>
        <v>4.751999999999995</v>
      </c>
      <c r="X11" s="8">
        <f>Q11-Summary_Tables!D$33</f>
        <v>4.576000000000008</v>
      </c>
      <c r="Y11" s="47">
        <f>R11-Summary_Tables!E$33</f>
        <v>3.9879999999999995</v>
      </c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40">
        <v>2300</v>
      </c>
      <c r="O12" s="1">
        <v>90.312</v>
      </c>
      <c r="P12" s="1">
        <v>89.48</v>
      </c>
      <c r="Q12" s="1">
        <v>87.506</v>
      </c>
      <c r="R12" s="110">
        <v>93.572</v>
      </c>
      <c r="S12" s="106"/>
      <c r="T12" s="8"/>
      <c r="U12" s="46">
        <f t="shared" si="0"/>
        <v>2300</v>
      </c>
      <c r="V12" s="8">
        <f>O12-Summary_Tables!B$33</f>
        <v>6.902000000000001</v>
      </c>
      <c r="W12" s="8">
        <f>P12-Summary_Tables!C$33</f>
        <v>5.030000000000001</v>
      </c>
      <c r="X12" s="8">
        <f>Q12-Summary_Tables!D$33</f>
        <v>4.876000000000005</v>
      </c>
      <c r="Y12" s="47">
        <f>R12-Summary_Tables!E$33</f>
        <v>4.231999999999999</v>
      </c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40">
        <v>2616</v>
      </c>
      <c r="O13" s="1">
        <v>90.581</v>
      </c>
      <c r="P13" s="1">
        <v>89.663</v>
      </c>
      <c r="Q13" s="1">
        <v>87.709</v>
      </c>
      <c r="R13" s="110">
        <v>93.737</v>
      </c>
      <c r="S13" s="106"/>
      <c r="T13" s="8"/>
      <c r="U13" s="46">
        <f t="shared" si="0"/>
        <v>2616</v>
      </c>
      <c r="V13" s="8">
        <f>O13-Summary_Tables!B$33</f>
        <v>7.1710000000000065</v>
      </c>
      <c r="W13" s="8">
        <f>P13-Summary_Tables!C$33</f>
        <v>5.212999999999994</v>
      </c>
      <c r="X13" s="8">
        <f>Q13-Summary_Tables!D$33</f>
        <v>5.079000000000008</v>
      </c>
      <c r="Y13" s="47">
        <f>R13-Summary_Tables!E$33</f>
        <v>4.396999999999991</v>
      </c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40">
        <v>2932</v>
      </c>
      <c r="O14" s="1">
        <v>90.828</v>
      </c>
      <c r="P14" s="1">
        <v>89.834</v>
      </c>
      <c r="Q14" s="1">
        <v>87.896</v>
      </c>
      <c r="R14" s="110">
        <v>93.888</v>
      </c>
      <c r="S14" s="106"/>
      <c r="T14" s="8"/>
      <c r="U14" s="46">
        <f t="shared" si="0"/>
        <v>2932</v>
      </c>
      <c r="V14" s="8">
        <f>O14-Summary_Tables!B$33</f>
        <v>7.418000000000006</v>
      </c>
      <c r="W14" s="8">
        <f>P14-Summary_Tables!C$33</f>
        <v>5.384</v>
      </c>
      <c r="X14" s="8">
        <f>Q14-Summary_Tables!D$33</f>
        <v>5.266000000000005</v>
      </c>
      <c r="Y14" s="47">
        <f>R14-Summary_Tables!E$33</f>
        <v>4.548000000000002</v>
      </c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40">
        <v>3248</v>
      </c>
      <c r="O15" s="1">
        <v>91.059</v>
      </c>
      <c r="P15" s="1">
        <v>89.993</v>
      </c>
      <c r="Q15" s="1">
        <v>88.07</v>
      </c>
      <c r="R15" s="110">
        <v>94.029</v>
      </c>
      <c r="S15" s="106"/>
      <c r="T15" s="8"/>
      <c r="U15" s="46">
        <f t="shared" si="0"/>
        <v>3248</v>
      </c>
      <c r="V15" s="8">
        <f>O15-Summary_Tables!B$33</f>
        <v>7.649000000000001</v>
      </c>
      <c r="W15" s="8">
        <f>P15-Summary_Tables!C$33</f>
        <v>5.542999999999992</v>
      </c>
      <c r="X15" s="8">
        <f>Q15-Summary_Tables!D$33</f>
        <v>5.439999999999998</v>
      </c>
      <c r="Y15" s="47">
        <f>R15-Summary_Tables!E$33</f>
        <v>4.688999999999993</v>
      </c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40">
        <v>3564</v>
      </c>
      <c r="O16" s="1">
        <v>91.275</v>
      </c>
      <c r="P16" s="1">
        <v>90.137</v>
      </c>
      <c r="Q16" s="1">
        <v>88.233</v>
      </c>
      <c r="R16" s="110">
        <v>94.16</v>
      </c>
      <c r="S16" s="106"/>
      <c r="T16" s="8"/>
      <c r="U16" s="46">
        <f t="shared" si="0"/>
        <v>3564</v>
      </c>
      <c r="V16" s="8">
        <f>O16-Summary_Tables!B$33</f>
        <v>7.865000000000009</v>
      </c>
      <c r="W16" s="8">
        <f>P16-Summary_Tables!C$33</f>
        <v>5.686999999999998</v>
      </c>
      <c r="X16" s="8">
        <f>Q16-Summary_Tables!D$33</f>
        <v>5.603000000000009</v>
      </c>
      <c r="Y16" s="47">
        <f>R16-Summary_Tables!E$33</f>
        <v>4.819999999999993</v>
      </c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40">
        <v>3880</v>
      </c>
      <c r="O17" s="1">
        <v>91.479</v>
      </c>
      <c r="P17" s="1">
        <v>90.276</v>
      </c>
      <c r="Q17" s="1">
        <v>88.386</v>
      </c>
      <c r="R17" s="110">
        <v>94.283</v>
      </c>
      <c r="S17" s="106"/>
      <c r="T17" s="8"/>
      <c r="U17" s="46">
        <f t="shared" si="0"/>
        <v>3880</v>
      </c>
      <c r="V17" s="8">
        <f>O17-Summary_Tables!B$33</f>
        <v>8.069000000000003</v>
      </c>
      <c r="W17" s="8">
        <f>P17-Summary_Tables!C$33</f>
        <v>5.825999999999993</v>
      </c>
      <c r="X17" s="8">
        <f>Q17-Summary_Tables!D$33</f>
        <v>5.756</v>
      </c>
      <c r="Y17" s="47">
        <f>R17-Summary_Tables!E$33</f>
        <v>4.942999999999998</v>
      </c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40">
        <v>4196</v>
      </c>
      <c r="O18" s="1">
        <v>91.671</v>
      </c>
      <c r="P18" s="1">
        <v>90.407</v>
      </c>
      <c r="Q18" s="1">
        <v>88.531</v>
      </c>
      <c r="R18" s="110">
        <v>94.399</v>
      </c>
      <c r="S18" s="106"/>
      <c r="T18" s="8"/>
      <c r="U18" s="46">
        <f t="shared" si="0"/>
        <v>4196</v>
      </c>
      <c r="V18" s="8">
        <f>O18-Summary_Tables!B$33</f>
        <v>8.26100000000001</v>
      </c>
      <c r="W18" s="8">
        <f>P18-Summary_Tables!C$33</f>
        <v>5.956999999999994</v>
      </c>
      <c r="X18" s="8">
        <f>Q18-Summary_Tables!D$33</f>
        <v>5.9010000000000105</v>
      </c>
      <c r="Y18" s="47">
        <f>R18-Summary_Tables!E$33</f>
        <v>5.0589999999999975</v>
      </c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40">
        <v>4512</v>
      </c>
      <c r="O19" s="1">
        <v>91.854</v>
      </c>
      <c r="P19" s="1">
        <v>90.532</v>
      </c>
      <c r="Q19" s="1">
        <v>88.668</v>
      </c>
      <c r="R19" s="110">
        <v>94.509</v>
      </c>
      <c r="S19" s="106"/>
      <c r="T19" s="8"/>
      <c r="U19" s="46">
        <f t="shared" si="0"/>
        <v>4512</v>
      </c>
      <c r="V19" s="8">
        <f>O19-Summary_Tables!B$33</f>
        <v>8.444000000000003</v>
      </c>
      <c r="W19" s="8">
        <f>P19-Summary_Tables!C$33</f>
        <v>6.081999999999994</v>
      </c>
      <c r="X19" s="8">
        <f>Q19-Summary_Tables!D$33</f>
        <v>6.038000000000011</v>
      </c>
      <c r="Y19" s="47">
        <f>R19-Summary_Tables!E$33</f>
        <v>5.168999999999997</v>
      </c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40">
        <v>4828</v>
      </c>
      <c r="O20" s="1">
        <v>92.029</v>
      </c>
      <c r="P20" s="1">
        <v>90.65</v>
      </c>
      <c r="Q20" s="1">
        <v>88.799</v>
      </c>
      <c r="R20" s="110">
        <v>94.614</v>
      </c>
      <c r="S20" s="106"/>
      <c r="T20" s="8"/>
      <c r="U20" s="46">
        <f t="shared" si="0"/>
        <v>4828</v>
      </c>
      <c r="V20" s="8">
        <f>O20-Summary_Tables!B$33</f>
        <v>8.619</v>
      </c>
      <c r="W20" s="8">
        <f>P20-Summary_Tables!C$33</f>
        <v>6.200000000000003</v>
      </c>
      <c r="X20" s="8">
        <f>Q20-Summary_Tables!D$33</f>
        <v>6.169000000000011</v>
      </c>
      <c r="Y20" s="47">
        <f>R20-Summary_Tables!E$33</f>
        <v>5.274000000000001</v>
      </c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40">
        <v>5144</v>
      </c>
      <c r="O21" s="1">
        <v>92.196</v>
      </c>
      <c r="P21" s="1">
        <v>90.764</v>
      </c>
      <c r="Q21" s="1">
        <v>88.924</v>
      </c>
      <c r="R21" s="110">
        <v>94.714</v>
      </c>
      <c r="S21" s="106"/>
      <c r="T21" s="8"/>
      <c r="U21" s="46">
        <f t="shared" si="0"/>
        <v>5144</v>
      </c>
      <c r="V21" s="8">
        <f>O21-Summary_Tables!B$33</f>
        <v>8.786000000000001</v>
      </c>
      <c r="W21" s="8">
        <f>P21-Summary_Tables!C$33</f>
        <v>6.313999999999993</v>
      </c>
      <c r="X21" s="8">
        <f>Q21-Summary_Tables!D$33</f>
        <v>6.294000000000011</v>
      </c>
      <c r="Y21" s="47">
        <f>R21-Summary_Tables!E$33</f>
        <v>5.373999999999995</v>
      </c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40">
        <v>5460</v>
      </c>
      <c r="O22" s="1">
        <v>92.357</v>
      </c>
      <c r="P22" s="1">
        <v>90.871</v>
      </c>
      <c r="Q22" s="1">
        <v>89.045</v>
      </c>
      <c r="R22" s="110">
        <v>94.81</v>
      </c>
      <c r="S22" s="106"/>
      <c r="T22" s="8"/>
      <c r="U22" s="46">
        <f t="shared" si="0"/>
        <v>5460</v>
      </c>
      <c r="V22" s="8">
        <f>O22-Summary_Tables!B$33</f>
        <v>8.947000000000003</v>
      </c>
      <c r="W22" s="8">
        <f>P22-Summary_Tables!C$33</f>
        <v>6.420999999999992</v>
      </c>
      <c r="X22" s="8">
        <f>Q22-Summary_Tables!D$33</f>
        <v>6.415000000000006</v>
      </c>
      <c r="Y22" s="47">
        <f>R22-Summary_Tables!E$33</f>
        <v>5.469999999999999</v>
      </c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40">
        <v>5776</v>
      </c>
      <c r="O23" s="1">
        <v>92.512</v>
      </c>
      <c r="P23" s="1">
        <v>90.976</v>
      </c>
      <c r="Q23" s="1">
        <v>89.16</v>
      </c>
      <c r="R23" s="110">
        <v>94.902</v>
      </c>
      <c r="S23" s="106"/>
      <c r="T23" s="8"/>
      <c r="U23" s="46">
        <f t="shared" si="0"/>
        <v>5776</v>
      </c>
      <c r="V23" s="8">
        <f>O23-Summary_Tables!B$33</f>
        <v>9.102000000000004</v>
      </c>
      <c r="W23" s="8">
        <f>P23-Summary_Tables!C$33</f>
        <v>6.525999999999996</v>
      </c>
      <c r="X23" s="8">
        <f>Q23-Summary_Tables!D$33</f>
        <v>6.530000000000001</v>
      </c>
      <c r="Y23" s="47">
        <f>R23-Summary_Tables!E$33</f>
        <v>5.561999999999998</v>
      </c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40">
        <v>6092</v>
      </c>
      <c r="O24" s="1">
        <v>92.662</v>
      </c>
      <c r="P24" s="1">
        <v>91.076</v>
      </c>
      <c r="Q24" s="1">
        <v>89.271</v>
      </c>
      <c r="R24" s="110">
        <v>94.99</v>
      </c>
      <c r="S24" s="106"/>
      <c r="T24" s="8"/>
      <c r="U24" s="46">
        <f t="shared" si="0"/>
        <v>6092</v>
      </c>
      <c r="V24" s="8">
        <f>O24-Summary_Tables!B$33</f>
        <v>9.25200000000001</v>
      </c>
      <c r="W24" s="8">
        <f>P24-Summary_Tables!C$33</f>
        <v>6.625999999999991</v>
      </c>
      <c r="X24" s="8">
        <f>Q24-Summary_Tables!D$33</f>
        <v>6.641000000000005</v>
      </c>
      <c r="Y24" s="47">
        <f>R24-Summary_Tables!E$33</f>
        <v>5.6499999999999915</v>
      </c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40">
        <v>6408</v>
      </c>
      <c r="O25" s="1">
        <v>92.807</v>
      </c>
      <c r="P25" s="1">
        <v>91.172</v>
      </c>
      <c r="Q25" s="1">
        <v>89.379</v>
      </c>
      <c r="R25" s="110">
        <v>95.076</v>
      </c>
      <c r="S25" s="106"/>
      <c r="T25" s="8"/>
      <c r="U25" s="46">
        <f t="shared" si="0"/>
        <v>6408</v>
      </c>
      <c r="V25" s="8">
        <f>O25-Summary_Tables!B$33</f>
        <v>9.397000000000006</v>
      </c>
      <c r="W25" s="8">
        <f>P25-Summary_Tables!C$33</f>
        <v>6.721999999999994</v>
      </c>
      <c r="X25" s="8">
        <f>Q25-Summary_Tables!D$33</f>
        <v>6.749000000000009</v>
      </c>
      <c r="Y25" s="47">
        <f>R25-Summary_Tables!E$33</f>
        <v>5.73599999999999</v>
      </c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40">
        <v>6724</v>
      </c>
      <c r="O26" s="1">
        <v>92.948</v>
      </c>
      <c r="P26" s="1">
        <v>91.264</v>
      </c>
      <c r="Q26" s="1">
        <v>89.483</v>
      </c>
      <c r="R26" s="110">
        <v>95.158</v>
      </c>
      <c r="S26" s="106"/>
      <c r="T26" s="8"/>
      <c r="U26" s="46">
        <f t="shared" si="0"/>
        <v>6724</v>
      </c>
      <c r="V26" s="8">
        <f>O26-Summary_Tables!B$33</f>
        <v>9.537999999999997</v>
      </c>
      <c r="W26" s="8">
        <f>P26-Summary_Tables!C$33</f>
        <v>6.813999999999993</v>
      </c>
      <c r="X26" s="8">
        <f>Q26-Summary_Tables!D$33</f>
        <v>6.853000000000009</v>
      </c>
      <c r="Y26" s="47">
        <f>R26-Summary_Tables!E$33</f>
        <v>5.817999999999998</v>
      </c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40">
        <v>7040</v>
      </c>
      <c r="O27" s="1">
        <v>93.083</v>
      </c>
      <c r="P27" s="1">
        <v>91.353</v>
      </c>
      <c r="Q27" s="1">
        <v>89.583</v>
      </c>
      <c r="R27" s="110">
        <v>95.238</v>
      </c>
      <c r="S27" s="106"/>
      <c r="T27" s="8"/>
      <c r="U27" s="46">
        <f t="shared" si="0"/>
        <v>7040</v>
      </c>
      <c r="V27" s="8">
        <f>O27-Summary_Tables!B$33</f>
        <v>9.673000000000002</v>
      </c>
      <c r="W27" s="8">
        <f>P27-Summary_Tables!C$33</f>
        <v>6.902999999999992</v>
      </c>
      <c r="X27" s="8">
        <f>Q27-Summary_Tables!D$33</f>
        <v>6.953000000000003</v>
      </c>
      <c r="Y27" s="47">
        <f>R27-Summary_Tables!E$33</f>
        <v>5.897999999999996</v>
      </c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40">
        <v>7356</v>
      </c>
      <c r="O28" s="1">
        <v>93.214</v>
      </c>
      <c r="P28" s="1">
        <v>91.438</v>
      </c>
      <c r="Q28" s="1">
        <v>89.681</v>
      </c>
      <c r="R28" s="110">
        <v>95.315</v>
      </c>
      <c r="S28" s="106"/>
      <c r="T28" s="8"/>
      <c r="U28" s="46">
        <f t="shared" si="0"/>
        <v>7356</v>
      </c>
      <c r="V28" s="8">
        <f>O28-Summary_Tables!B$33</f>
        <v>9.804000000000002</v>
      </c>
      <c r="W28" s="8">
        <f>P28-Summary_Tables!C$33</f>
        <v>6.9879999999999995</v>
      </c>
      <c r="X28" s="8">
        <f>Q28-Summary_Tables!D$33</f>
        <v>7.051000000000002</v>
      </c>
      <c r="Y28" s="47">
        <f>R28-Summary_Tables!E$33</f>
        <v>5.974999999999994</v>
      </c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40">
        <v>7672</v>
      </c>
      <c r="O29" s="1">
        <v>93.341</v>
      </c>
      <c r="P29" s="1">
        <v>91.522</v>
      </c>
      <c r="Q29" s="1">
        <v>89.775</v>
      </c>
      <c r="R29" s="110">
        <v>95.39</v>
      </c>
      <c r="S29" s="106"/>
      <c r="T29" s="8"/>
      <c r="U29" s="46">
        <f t="shared" si="0"/>
        <v>7672</v>
      </c>
      <c r="V29" s="8">
        <f>O29-Summary_Tables!B$33</f>
        <v>9.930999999999997</v>
      </c>
      <c r="W29" s="8">
        <f>P29-Summary_Tables!C$33</f>
        <v>7.072000000000003</v>
      </c>
      <c r="X29" s="8">
        <f>Q29-Summary_Tables!D$33</f>
        <v>7.14500000000001</v>
      </c>
      <c r="Y29" s="47">
        <f>R29-Summary_Tables!E$33</f>
        <v>6.049999999999997</v>
      </c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40">
        <v>7988</v>
      </c>
      <c r="O30" s="1">
        <v>93.464</v>
      </c>
      <c r="P30" s="1">
        <v>91.598</v>
      </c>
      <c r="Q30" s="1">
        <v>89.867</v>
      </c>
      <c r="R30" s="110">
        <v>95.463</v>
      </c>
      <c r="S30" s="106"/>
      <c r="T30" s="8"/>
      <c r="U30" s="46">
        <f t="shared" si="0"/>
        <v>7988</v>
      </c>
      <c r="V30" s="8">
        <f>O30-Summary_Tables!B$33</f>
        <v>10.054000000000002</v>
      </c>
      <c r="W30" s="8">
        <f>P30-Summary_Tables!C$33</f>
        <v>7.147999999999996</v>
      </c>
      <c r="X30" s="8">
        <f>Q30-Summary_Tables!D$33</f>
        <v>7.237000000000009</v>
      </c>
      <c r="Y30" s="47">
        <f>R30-Summary_Tables!E$33</f>
        <v>6.1229999999999905</v>
      </c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40">
        <v>8304</v>
      </c>
      <c r="O31" s="1">
        <v>93.584</v>
      </c>
      <c r="P31" s="1">
        <v>91.677</v>
      </c>
      <c r="Q31" s="1">
        <v>89.957</v>
      </c>
      <c r="R31" s="110">
        <v>95.534</v>
      </c>
      <c r="S31" s="106"/>
      <c r="T31" s="8"/>
      <c r="U31" s="46">
        <f t="shared" si="0"/>
        <v>8304</v>
      </c>
      <c r="V31" s="8">
        <f>O31-Summary_Tables!B$33</f>
        <v>10.174000000000007</v>
      </c>
      <c r="W31" s="8">
        <f>P31-Summary_Tables!C$33</f>
        <v>7.227000000000004</v>
      </c>
      <c r="X31" s="8">
        <f>Q31-Summary_Tables!D$33</f>
        <v>7.326999999999998</v>
      </c>
      <c r="Y31" s="47">
        <f>R31-Summary_Tables!E$33</f>
        <v>6.194000000000003</v>
      </c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104">
        <v>8620</v>
      </c>
      <c r="O32" s="42">
        <v>93.701</v>
      </c>
      <c r="P32" s="42">
        <v>91.753</v>
      </c>
      <c r="Q32" s="42">
        <v>90.044</v>
      </c>
      <c r="R32" s="105">
        <v>95.603</v>
      </c>
      <c r="S32" s="106"/>
      <c r="T32" s="8"/>
      <c r="U32" s="41">
        <f t="shared" si="0"/>
        <v>8620</v>
      </c>
      <c r="V32" s="48">
        <f>O32-Summary_Tables!B$33</f>
        <v>10.290999999999997</v>
      </c>
      <c r="W32" s="48">
        <f>P32-Summary_Tables!C$33</f>
        <v>7.302999999999997</v>
      </c>
      <c r="X32" s="48">
        <f>Q32-Summary_Tables!D$33</f>
        <v>7.4140000000000015</v>
      </c>
      <c r="Y32" s="49">
        <f>R32-Summary_Tables!E$33</f>
        <v>6.262999999999991</v>
      </c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4" t="s">
        <v>26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30.2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WSEL ",Summary_Tables!B17," ","cfs")</f>
        <v>Mid WSEL 656.2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CONCATENATE("High 2 WSEL ",Summary_Tables!B18," ","cfs")</f>
        <v>High 2 WSEL 1170.8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WSEL ",Summary_Tables!B19," ","cfs")</f>
        <v>High WSEL 1882.7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64">
      <selection activeCell="O110" sqref="O110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78" t="s">
        <v>26</v>
      </c>
      <c r="O3" s="11"/>
      <c r="P3" s="11"/>
      <c r="Q3" s="11"/>
    </row>
    <row r="4" spans="14:17" ht="12.75">
      <c r="N4" s="11" t="str">
        <f>CONCATENATE(Summary_Tables!B19," cfs WSEL")</f>
        <v>1882.7 cfs WSEL</v>
      </c>
      <c r="O4" s="11"/>
      <c r="P4" s="11"/>
      <c r="Q4" s="11"/>
    </row>
    <row r="5" spans="14:17" ht="12.75">
      <c r="N5" s="11" t="str">
        <f>CONCATENATE(Summary_Tables!B18," cfs WSEL")</f>
        <v>1170.8 cfs WSEL</v>
      </c>
      <c r="O5" s="11"/>
      <c r="P5" s="11"/>
      <c r="Q5" s="11"/>
    </row>
    <row r="6" spans="14:17" ht="12.75">
      <c r="N6" s="11" t="str">
        <f>CONCATENATE(Summary_Tables!B17," cfs WSEL")</f>
        <v>656.2 cfs WSEL</v>
      </c>
      <c r="O6" s="11"/>
      <c r="P6" s="11"/>
      <c r="Q6" s="11"/>
    </row>
    <row r="7" spans="14:17" ht="12.75">
      <c r="N7" s="11" t="str">
        <f>CONCATENATE(Summary_Tables!B16," cfs WSEL")</f>
        <v>30.2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I60"/>
  <sheetViews>
    <sheetView zoomScale="85" zoomScaleNormal="85" workbookViewId="0" topLeftCell="A1">
      <selection activeCell="AA40" sqref="AA40:AH46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2</v>
      </c>
      <c r="E2">
        <v>84.99</v>
      </c>
      <c r="F2">
        <v>85.45</v>
      </c>
      <c r="G2">
        <v>85.76</v>
      </c>
      <c r="H2">
        <v>86.08</v>
      </c>
      <c r="I2">
        <v>86.45</v>
      </c>
      <c r="J2">
        <v>87.4</v>
      </c>
      <c r="K2">
        <v>88.19</v>
      </c>
      <c r="L2">
        <v>89.08</v>
      </c>
      <c r="M2">
        <v>89.92</v>
      </c>
      <c r="N2">
        <v>90.31</v>
      </c>
      <c r="O2">
        <v>90.58</v>
      </c>
      <c r="P2">
        <v>90.83</v>
      </c>
      <c r="Q2">
        <v>91.06</v>
      </c>
      <c r="R2">
        <v>91.27</v>
      </c>
      <c r="S2">
        <v>91.48</v>
      </c>
      <c r="T2">
        <v>91.67</v>
      </c>
      <c r="U2">
        <v>91.85</v>
      </c>
      <c r="V2">
        <v>92.03</v>
      </c>
      <c r="W2">
        <v>92.2</v>
      </c>
      <c r="X2">
        <v>92.36</v>
      </c>
      <c r="Y2">
        <v>92.51</v>
      </c>
      <c r="Z2">
        <v>92.66</v>
      </c>
      <c r="AA2">
        <v>92.81</v>
      </c>
      <c r="AB2">
        <v>92.95</v>
      </c>
      <c r="AC2">
        <v>93.08</v>
      </c>
      <c r="AD2">
        <v>93.21</v>
      </c>
      <c r="AE2">
        <v>93.34</v>
      </c>
      <c r="AF2">
        <v>93.46</v>
      </c>
      <c r="AG2">
        <v>93.58</v>
      </c>
      <c r="AH2">
        <v>93.7</v>
      </c>
      <c r="AI2" s="56">
        <f>Summary_Tables!B33</f>
        <v>83.41</v>
      </c>
    </row>
    <row r="3" spans="1:35" ht="12.75">
      <c r="A3" s="1"/>
      <c r="C3" s="55"/>
      <c r="D3" s="11">
        <f>MAX(C14:C104)</f>
        <v>201.3</v>
      </c>
      <c r="E3">
        <v>84.99</v>
      </c>
      <c r="F3">
        <v>85.45</v>
      </c>
      <c r="G3">
        <v>85.76</v>
      </c>
      <c r="H3">
        <v>86.08</v>
      </c>
      <c r="I3">
        <v>86.45</v>
      </c>
      <c r="J3">
        <v>87.4</v>
      </c>
      <c r="K3">
        <v>88.19</v>
      </c>
      <c r="L3">
        <v>89.08</v>
      </c>
      <c r="M3">
        <v>89.92</v>
      </c>
      <c r="N3">
        <v>90.31</v>
      </c>
      <c r="O3">
        <v>90.58</v>
      </c>
      <c r="P3">
        <v>90.83</v>
      </c>
      <c r="Q3">
        <v>91.06</v>
      </c>
      <c r="R3">
        <v>91.27</v>
      </c>
      <c r="S3">
        <v>91.48</v>
      </c>
      <c r="T3">
        <v>91.67</v>
      </c>
      <c r="U3">
        <v>91.85</v>
      </c>
      <c r="V3">
        <v>92.03</v>
      </c>
      <c r="W3">
        <v>92.2</v>
      </c>
      <c r="X3">
        <v>92.36</v>
      </c>
      <c r="Y3">
        <v>92.51</v>
      </c>
      <c r="Z3">
        <v>92.66</v>
      </c>
      <c r="AA3">
        <v>92.81</v>
      </c>
      <c r="AB3">
        <v>92.95</v>
      </c>
      <c r="AC3">
        <v>93.08</v>
      </c>
      <c r="AD3">
        <v>93.21</v>
      </c>
      <c r="AE3">
        <v>93.34</v>
      </c>
      <c r="AF3">
        <v>93.46</v>
      </c>
      <c r="AG3">
        <v>93.58</v>
      </c>
      <c r="AH3">
        <v>93.7</v>
      </c>
      <c r="AI3" s="56">
        <f>Summary_Tables!B33</f>
        <v>83.41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9</v>
      </c>
      <c r="F5">
        <v>11</v>
      </c>
      <c r="G5">
        <v>11</v>
      </c>
      <c r="H5">
        <v>11</v>
      </c>
      <c r="I5">
        <v>12</v>
      </c>
      <c r="J5">
        <v>12</v>
      </c>
      <c r="K5">
        <v>13</v>
      </c>
      <c r="L5">
        <v>15</v>
      </c>
      <c r="M5">
        <v>15</v>
      </c>
      <c r="N5">
        <v>15</v>
      </c>
      <c r="O5">
        <v>15</v>
      </c>
      <c r="P5">
        <v>15</v>
      </c>
      <c r="Q5">
        <v>15</v>
      </c>
      <c r="R5">
        <v>15</v>
      </c>
      <c r="S5">
        <v>15</v>
      </c>
      <c r="T5">
        <v>16</v>
      </c>
      <c r="U5">
        <v>16</v>
      </c>
      <c r="V5">
        <v>16</v>
      </c>
      <c r="W5">
        <v>16</v>
      </c>
      <c r="X5">
        <v>16</v>
      </c>
      <c r="Y5">
        <v>16</v>
      </c>
      <c r="Z5">
        <v>16</v>
      </c>
      <c r="AA5">
        <v>16</v>
      </c>
      <c r="AB5">
        <v>16</v>
      </c>
      <c r="AC5">
        <v>17</v>
      </c>
      <c r="AD5">
        <v>17</v>
      </c>
      <c r="AE5">
        <v>17</v>
      </c>
      <c r="AF5">
        <v>17</v>
      </c>
      <c r="AG5">
        <v>17</v>
      </c>
      <c r="AH5">
        <v>17</v>
      </c>
      <c r="AI5" s="11"/>
    </row>
    <row r="6" spans="1:35" ht="12.75">
      <c r="A6" s="1"/>
      <c r="C6" s="132"/>
      <c r="D6" s="58" t="s">
        <v>41</v>
      </c>
      <c r="E6">
        <v>38.64</v>
      </c>
      <c r="F6">
        <v>47.51</v>
      </c>
      <c r="G6">
        <v>57.86</v>
      </c>
      <c r="H6">
        <v>68.82</v>
      </c>
      <c r="I6">
        <v>73.75</v>
      </c>
      <c r="J6">
        <v>82.86</v>
      </c>
      <c r="K6">
        <v>92.2</v>
      </c>
      <c r="L6">
        <v>107.9</v>
      </c>
      <c r="M6">
        <v>115.02</v>
      </c>
      <c r="N6">
        <v>118.39</v>
      </c>
      <c r="O6">
        <v>120.68</v>
      </c>
      <c r="P6">
        <v>122.79</v>
      </c>
      <c r="Q6">
        <v>124.76</v>
      </c>
      <c r="R6">
        <v>126.6</v>
      </c>
      <c r="S6">
        <v>128.34</v>
      </c>
      <c r="T6">
        <v>129.62</v>
      </c>
      <c r="U6">
        <v>130.56</v>
      </c>
      <c r="V6">
        <v>131.47</v>
      </c>
      <c r="W6">
        <v>132.34</v>
      </c>
      <c r="X6">
        <v>133.17</v>
      </c>
      <c r="Y6">
        <v>133.97</v>
      </c>
      <c r="Z6">
        <v>134.75</v>
      </c>
      <c r="AA6">
        <v>135.5</v>
      </c>
      <c r="AB6">
        <v>136.23</v>
      </c>
      <c r="AC6">
        <v>138.54</v>
      </c>
      <c r="AD6">
        <v>141.27</v>
      </c>
      <c r="AE6">
        <v>143.92</v>
      </c>
      <c r="AF6">
        <v>146.5</v>
      </c>
      <c r="AG6">
        <v>149.01</v>
      </c>
      <c r="AH6">
        <v>151.44</v>
      </c>
      <c r="AI6" s="11"/>
    </row>
    <row r="7" spans="1:35" ht="12.75">
      <c r="A7" s="1"/>
      <c r="C7" s="132"/>
      <c r="D7" s="58" t="s">
        <v>42</v>
      </c>
      <c r="E7">
        <v>31.28</v>
      </c>
      <c r="F7">
        <v>50.49</v>
      </c>
      <c r="G7">
        <v>66.14</v>
      </c>
      <c r="H7">
        <v>86.13</v>
      </c>
      <c r="I7">
        <v>111.98</v>
      </c>
      <c r="J7">
        <v>184.49</v>
      </c>
      <c r="K7">
        <v>251.69</v>
      </c>
      <c r="L7">
        <v>338.94</v>
      </c>
      <c r="M7">
        <v>429.84</v>
      </c>
      <c r="N7">
        <v>474.74</v>
      </c>
      <c r="O7">
        <v>506.14</v>
      </c>
      <c r="P7">
        <v>535.49</v>
      </c>
      <c r="Q7">
        <v>563.41</v>
      </c>
      <c r="R7">
        <v>589.9</v>
      </c>
      <c r="S7">
        <v>615.29</v>
      </c>
      <c r="T7">
        <v>639.59</v>
      </c>
      <c r="U7">
        <v>662.81</v>
      </c>
      <c r="V7">
        <v>685.14</v>
      </c>
      <c r="W7">
        <v>706.59</v>
      </c>
      <c r="X7">
        <v>727.38</v>
      </c>
      <c r="Y7">
        <v>747.5</v>
      </c>
      <c r="Z7">
        <v>767.08</v>
      </c>
      <c r="AA7">
        <v>786.1</v>
      </c>
      <c r="AB7">
        <v>804.68</v>
      </c>
      <c r="AC7">
        <v>822.64</v>
      </c>
      <c r="AD7">
        <v>840.41</v>
      </c>
      <c r="AE7">
        <v>857.97</v>
      </c>
      <c r="AF7">
        <v>875.43</v>
      </c>
      <c r="AG7">
        <v>892.62</v>
      </c>
      <c r="AH7">
        <v>909.66</v>
      </c>
      <c r="AI7" s="11"/>
    </row>
    <row r="8" spans="1:35" ht="12.75">
      <c r="A8" s="1"/>
      <c r="C8" s="132"/>
      <c r="D8" s="59" t="s">
        <v>43</v>
      </c>
      <c r="E8">
        <v>37.49</v>
      </c>
      <c r="F8">
        <v>46.23</v>
      </c>
      <c r="G8">
        <v>56.47</v>
      </c>
      <c r="H8">
        <v>67.31</v>
      </c>
      <c r="I8">
        <v>72.09</v>
      </c>
      <c r="J8">
        <v>80.81</v>
      </c>
      <c r="K8">
        <v>89.87</v>
      </c>
      <c r="L8">
        <v>105.46</v>
      </c>
      <c r="M8">
        <v>112.39</v>
      </c>
      <c r="N8">
        <v>115.66</v>
      </c>
      <c r="O8">
        <v>117.89</v>
      </c>
      <c r="P8">
        <v>119.94</v>
      </c>
      <c r="Q8">
        <v>121.85</v>
      </c>
      <c r="R8">
        <v>123.65</v>
      </c>
      <c r="S8">
        <v>125.34</v>
      </c>
      <c r="T8">
        <v>126.51</v>
      </c>
      <c r="U8">
        <v>127.32</v>
      </c>
      <c r="V8">
        <v>128.1</v>
      </c>
      <c r="W8">
        <v>128.84</v>
      </c>
      <c r="X8">
        <v>129.56</v>
      </c>
      <c r="Y8">
        <v>130.25</v>
      </c>
      <c r="Z8">
        <v>130.91</v>
      </c>
      <c r="AA8">
        <v>131.56</v>
      </c>
      <c r="AB8">
        <v>132.19</v>
      </c>
      <c r="AC8">
        <v>134.41</v>
      </c>
      <c r="AD8">
        <v>137.05</v>
      </c>
      <c r="AE8">
        <v>139.62</v>
      </c>
      <c r="AF8">
        <v>142.13</v>
      </c>
      <c r="AG8">
        <v>144.55</v>
      </c>
      <c r="AH8">
        <v>146.92</v>
      </c>
      <c r="AI8" s="11"/>
    </row>
    <row r="9" spans="1:35" ht="12.75">
      <c r="A9" s="1"/>
      <c r="C9" s="132"/>
      <c r="D9" s="59" t="s">
        <v>44</v>
      </c>
      <c r="E9">
        <v>0.81</v>
      </c>
      <c r="F9">
        <v>1.06</v>
      </c>
      <c r="G9">
        <v>1.14</v>
      </c>
      <c r="H9">
        <v>1.25</v>
      </c>
      <c r="I9">
        <v>1.52</v>
      </c>
      <c r="J9">
        <v>2.23</v>
      </c>
      <c r="K9">
        <v>2.73</v>
      </c>
      <c r="L9">
        <v>3.14</v>
      </c>
      <c r="M9">
        <v>3.74</v>
      </c>
      <c r="N9">
        <v>4.01</v>
      </c>
      <c r="O9">
        <v>4.19</v>
      </c>
      <c r="P9">
        <v>4.36</v>
      </c>
      <c r="Q9">
        <v>4.52</v>
      </c>
      <c r="R9">
        <v>4.66</v>
      </c>
      <c r="S9">
        <v>4.79</v>
      </c>
      <c r="T9">
        <v>4.93</v>
      </c>
      <c r="U9">
        <v>5.08</v>
      </c>
      <c r="V9">
        <v>5.21</v>
      </c>
      <c r="W9">
        <v>5.34</v>
      </c>
      <c r="X9">
        <v>5.46</v>
      </c>
      <c r="Y9">
        <v>5.58</v>
      </c>
      <c r="Z9">
        <v>5.69</v>
      </c>
      <c r="AA9">
        <v>5.8</v>
      </c>
      <c r="AB9">
        <v>5.91</v>
      </c>
      <c r="AC9">
        <v>5.94</v>
      </c>
      <c r="AD9">
        <v>5.95</v>
      </c>
      <c r="AE9">
        <v>5.96</v>
      </c>
      <c r="AF9">
        <v>5.98</v>
      </c>
      <c r="AG9">
        <v>5.99</v>
      </c>
      <c r="AH9">
        <v>6.01</v>
      </c>
      <c r="AI9" s="11"/>
    </row>
    <row r="10" spans="1:35" ht="12.75">
      <c r="A10" s="1"/>
      <c r="C10" s="132"/>
      <c r="D10" s="59" t="s">
        <v>45</v>
      </c>
      <c r="E10">
        <v>0.83</v>
      </c>
      <c r="F10">
        <v>1.09</v>
      </c>
      <c r="G10">
        <v>1.17</v>
      </c>
      <c r="H10">
        <v>1.28</v>
      </c>
      <c r="I10">
        <v>1.55</v>
      </c>
      <c r="J10">
        <v>2.28</v>
      </c>
      <c r="K10">
        <v>2.8</v>
      </c>
      <c r="L10">
        <v>3.21</v>
      </c>
      <c r="M10">
        <v>3.82</v>
      </c>
      <c r="N10">
        <v>4.1</v>
      </c>
      <c r="O10">
        <v>4.29</v>
      </c>
      <c r="P10">
        <v>4.46</v>
      </c>
      <c r="Q10">
        <v>4.62</v>
      </c>
      <c r="R10">
        <v>4.77</v>
      </c>
      <c r="S10">
        <v>4.91</v>
      </c>
      <c r="T10">
        <v>5.06</v>
      </c>
      <c r="U10">
        <v>5.21</v>
      </c>
      <c r="V10">
        <v>5.35</v>
      </c>
      <c r="W10">
        <v>5.48</v>
      </c>
      <c r="X10">
        <v>5.61</v>
      </c>
      <c r="Y10">
        <v>5.74</v>
      </c>
      <c r="Z10">
        <v>5.86</v>
      </c>
      <c r="AA10">
        <v>5.98</v>
      </c>
      <c r="AB10">
        <v>6.09</v>
      </c>
      <c r="AC10">
        <v>6.12</v>
      </c>
      <c r="AD10">
        <v>6.13</v>
      </c>
      <c r="AE10">
        <v>6.15</v>
      </c>
      <c r="AF10">
        <v>6.16</v>
      </c>
      <c r="AG10">
        <v>6.18</v>
      </c>
      <c r="AH10">
        <v>6.19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2</v>
      </c>
      <c r="D14">
        <v>100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2.1</v>
      </c>
      <c r="D15">
        <v>99.19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4.2</v>
      </c>
      <c r="D16">
        <v>98.33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14.7</v>
      </c>
      <c r="D17">
        <v>96.99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23</v>
      </c>
      <c r="D18">
        <v>95.7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35.9</v>
      </c>
      <c r="D19">
        <v>94.35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62.9</v>
      </c>
      <c r="D20">
        <v>92.98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  <v>0.09999999999999432</v>
      </c>
      <c r="AD20" s="62">
        <f t="shared" si="2"/>
        <v>0.22999999999998977</v>
      </c>
      <c r="AE20" s="62">
        <f t="shared" si="2"/>
        <v>0.35999999999999943</v>
      </c>
      <c r="AF20" s="62">
        <f t="shared" si="2"/>
        <v>0.47999999999998977</v>
      </c>
      <c r="AG20" s="62">
        <f t="shared" si="2"/>
        <v>0.5999999999999943</v>
      </c>
      <c r="AH20" s="62">
        <f t="shared" si="2"/>
        <v>0.7199999999999989</v>
      </c>
    </row>
    <row r="21" spans="1:34" ht="12.75">
      <c r="A21" s="1"/>
      <c r="C21">
        <v>78.4</v>
      </c>
      <c r="D21">
        <v>89.04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  <v>0.03999999999999204</v>
      </c>
      <c r="M21" s="62">
        <f t="shared" si="0"/>
        <v>0.8799999999999955</v>
      </c>
      <c r="N21" s="62">
        <f t="shared" si="0"/>
        <v>1.269999999999996</v>
      </c>
      <c r="O21" s="62">
        <f t="shared" si="1"/>
        <v>1.539999999999992</v>
      </c>
      <c r="P21" s="62">
        <f t="shared" si="1"/>
        <v>1.789999999999992</v>
      </c>
      <c r="Q21" s="62">
        <f t="shared" si="1"/>
        <v>2.019999999999996</v>
      </c>
      <c r="R21" s="62">
        <f t="shared" si="1"/>
        <v>2.2299999999999898</v>
      </c>
      <c r="S21" s="62">
        <f t="shared" si="1"/>
        <v>2.4399999999999977</v>
      </c>
      <c r="T21" s="62">
        <f t="shared" si="1"/>
        <v>2.6299999999999955</v>
      </c>
      <c r="U21" s="62">
        <f t="shared" si="1"/>
        <v>2.809999999999988</v>
      </c>
      <c r="V21" s="62">
        <f t="shared" si="1"/>
        <v>2.989999999999995</v>
      </c>
      <c r="W21" s="62">
        <f t="shared" si="1"/>
        <v>3.1599999999999966</v>
      </c>
      <c r="X21" s="62">
        <f t="shared" si="1"/>
        <v>3.319999999999993</v>
      </c>
      <c r="Y21" s="62">
        <f t="shared" si="2"/>
        <v>3.469999999999999</v>
      </c>
      <c r="Z21" s="62">
        <f t="shared" si="2"/>
        <v>3.6199999999999903</v>
      </c>
      <c r="AA21" s="62">
        <f t="shared" si="2"/>
        <v>3.769999999999996</v>
      </c>
      <c r="AB21" s="62">
        <f t="shared" si="2"/>
        <v>3.9099999999999966</v>
      </c>
      <c r="AC21" s="62">
        <f t="shared" si="2"/>
        <v>4.039999999999992</v>
      </c>
      <c r="AD21" s="62">
        <f t="shared" si="2"/>
        <v>4.1699999999999875</v>
      </c>
      <c r="AE21" s="62">
        <f t="shared" si="2"/>
        <v>4.299999999999997</v>
      </c>
      <c r="AF21" s="62">
        <f t="shared" si="2"/>
        <v>4.4199999999999875</v>
      </c>
      <c r="AG21" s="62">
        <f t="shared" si="2"/>
        <v>4.539999999999992</v>
      </c>
      <c r="AH21" s="62">
        <f t="shared" si="2"/>
        <v>4.659999999999997</v>
      </c>
    </row>
    <row r="22" spans="1:34" ht="12.75">
      <c r="A22" s="1"/>
      <c r="C22">
        <v>101.5</v>
      </c>
      <c r="D22">
        <v>86.14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  <v>0.3100000000000023</v>
      </c>
      <c r="J22" s="62">
        <f t="shared" si="0"/>
        <v>1.2600000000000051</v>
      </c>
      <c r="K22" s="62">
        <f t="shared" si="0"/>
        <v>2.049999999999997</v>
      </c>
      <c r="L22" s="62">
        <f t="shared" si="0"/>
        <v>2.9399999999999977</v>
      </c>
      <c r="M22" s="62">
        <f t="shared" si="0"/>
        <v>3.780000000000001</v>
      </c>
      <c r="N22" s="62">
        <f t="shared" si="0"/>
        <v>4.170000000000002</v>
      </c>
      <c r="O22" s="62">
        <f t="shared" si="1"/>
        <v>4.439999999999998</v>
      </c>
      <c r="P22" s="62">
        <f t="shared" si="1"/>
        <v>4.689999999999998</v>
      </c>
      <c r="Q22" s="62">
        <f t="shared" si="1"/>
        <v>4.920000000000002</v>
      </c>
      <c r="R22" s="62">
        <f t="shared" si="1"/>
        <v>5.1299999999999955</v>
      </c>
      <c r="S22" s="62">
        <f t="shared" si="1"/>
        <v>5.340000000000003</v>
      </c>
      <c r="T22" s="62">
        <f t="shared" si="1"/>
        <v>5.530000000000001</v>
      </c>
      <c r="U22" s="62">
        <f t="shared" si="1"/>
        <v>5.709999999999994</v>
      </c>
      <c r="V22" s="62">
        <f t="shared" si="1"/>
        <v>5.890000000000001</v>
      </c>
      <c r="W22" s="62">
        <f t="shared" si="1"/>
        <v>6.060000000000002</v>
      </c>
      <c r="X22" s="62">
        <f t="shared" si="1"/>
        <v>6.219999999999999</v>
      </c>
      <c r="Y22" s="62">
        <f t="shared" si="2"/>
        <v>6.3700000000000045</v>
      </c>
      <c r="Z22" s="62">
        <f t="shared" si="2"/>
        <v>6.519999999999996</v>
      </c>
      <c r="AA22" s="62">
        <f t="shared" si="2"/>
        <v>6.670000000000002</v>
      </c>
      <c r="AB22" s="62">
        <f t="shared" si="2"/>
        <v>6.810000000000002</v>
      </c>
      <c r="AC22" s="62">
        <f t="shared" si="2"/>
        <v>6.939999999999998</v>
      </c>
      <c r="AD22" s="62">
        <f t="shared" si="2"/>
        <v>7.069999999999993</v>
      </c>
      <c r="AE22" s="62">
        <f t="shared" si="2"/>
        <v>7.200000000000003</v>
      </c>
      <c r="AF22" s="62">
        <f t="shared" si="2"/>
        <v>7.319999999999993</v>
      </c>
      <c r="AG22" s="62">
        <f t="shared" si="2"/>
        <v>7.439999999999998</v>
      </c>
      <c r="AH22" s="62">
        <f t="shared" si="2"/>
        <v>7.560000000000002</v>
      </c>
    </row>
    <row r="23" spans="1:34" ht="12.75">
      <c r="A23" s="1"/>
      <c r="C23">
        <v>124.8</v>
      </c>
      <c r="D23">
        <v>85.42</v>
      </c>
      <c r="E23" s="62">
        <f t="shared" si="0"/>
      </c>
      <c r="F23" s="62">
        <f t="shared" si="0"/>
        <v>0.030000000000001137</v>
      </c>
      <c r="G23" s="62">
        <f t="shared" si="0"/>
        <v>0.3400000000000034</v>
      </c>
      <c r="H23" s="62">
        <f t="shared" si="0"/>
        <v>0.6599999999999966</v>
      </c>
      <c r="I23" s="62">
        <f t="shared" si="0"/>
        <v>1.0300000000000011</v>
      </c>
      <c r="J23" s="62">
        <f t="shared" si="0"/>
        <v>1.980000000000004</v>
      </c>
      <c r="K23" s="62">
        <f t="shared" si="0"/>
        <v>2.769999999999996</v>
      </c>
      <c r="L23" s="62">
        <f t="shared" si="0"/>
        <v>3.6599999999999966</v>
      </c>
      <c r="M23" s="62">
        <f t="shared" si="0"/>
        <v>4.5</v>
      </c>
      <c r="N23" s="62">
        <f t="shared" si="0"/>
        <v>4.890000000000001</v>
      </c>
      <c r="O23" s="62">
        <f t="shared" si="1"/>
        <v>5.159999999999997</v>
      </c>
      <c r="P23" s="62">
        <f t="shared" si="1"/>
        <v>5.409999999999997</v>
      </c>
      <c r="Q23" s="62">
        <f t="shared" si="1"/>
        <v>5.640000000000001</v>
      </c>
      <c r="R23" s="62">
        <f t="shared" si="1"/>
        <v>5.849999999999994</v>
      </c>
      <c r="S23" s="62">
        <f t="shared" si="1"/>
        <v>6.060000000000002</v>
      </c>
      <c r="T23" s="62">
        <f t="shared" si="1"/>
        <v>6.25</v>
      </c>
      <c r="U23" s="62">
        <f t="shared" si="1"/>
        <v>6.429999999999993</v>
      </c>
      <c r="V23" s="62">
        <f t="shared" si="1"/>
        <v>6.609999999999999</v>
      </c>
      <c r="W23" s="62">
        <f t="shared" si="1"/>
        <v>6.780000000000001</v>
      </c>
      <c r="X23" s="62">
        <f t="shared" si="1"/>
        <v>6.939999999999998</v>
      </c>
      <c r="Y23" s="62">
        <f t="shared" si="2"/>
        <v>7.090000000000003</v>
      </c>
      <c r="Z23" s="62">
        <f t="shared" si="2"/>
        <v>7.239999999999995</v>
      </c>
      <c r="AA23" s="62">
        <f t="shared" si="2"/>
        <v>7.390000000000001</v>
      </c>
      <c r="AB23" s="62">
        <f t="shared" si="2"/>
        <v>7.530000000000001</v>
      </c>
      <c r="AC23" s="62">
        <f t="shared" si="2"/>
        <v>7.659999999999997</v>
      </c>
      <c r="AD23" s="62">
        <f t="shared" si="2"/>
        <v>7.789999999999992</v>
      </c>
      <c r="AE23" s="62">
        <f t="shared" si="2"/>
        <v>7.920000000000002</v>
      </c>
      <c r="AF23" s="62">
        <f t="shared" si="2"/>
        <v>8.039999999999992</v>
      </c>
      <c r="AG23" s="62">
        <f t="shared" si="2"/>
        <v>8.159999999999997</v>
      </c>
      <c r="AH23" s="62">
        <f t="shared" si="2"/>
        <v>8.280000000000001</v>
      </c>
    </row>
    <row r="24" spans="1:34" ht="12.75">
      <c r="A24" s="1"/>
      <c r="C24">
        <v>133.8</v>
      </c>
      <c r="D24">
        <v>84.85</v>
      </c>
      <c r="E24" s="62">
        <f aca="true" t="shared" si="3" ref="E24:N33">IF(E$2&lt;$D24,"",E$2-$D24)</f>
        <v>0.14000000000000057</v>
      </c>
      <c r="F24" s="62">
        <f t="shared" si="3"/>
        <v>0.6000000000000085</v>
      </c>
      <c r="G24" s="62">
        <f t="shared" si="3"/>
        <v>0.9100000000000108</v>
      </c>
      <c r="H24" s="62">
        <f t="shared" si="3"/>
        <v>1.230000000000004</v>
      </c>
      <c r="I24" s="62">
        <f t="shared" si="3"/>
        <v>1.6000000000000085</v>
      </c>
      <c r="J24" s="62">
        <f t="shared" si="3"/>
        <v>2.5500000000000114</v>
      </c>
      <c r="K24" s="62">
        <f t="shared" si="3"/>
        <v>3.3400000000000034</v>
      </c>
      <c r="L24" s="62">
        <f t="shared" si="3"/>
        <v>4.230000000000004</v>
      </c>
      <c r="M24" s="62">
        <f t="shared" si="3"/>
        <v>5.070000000000007</v>
      </c>
      <c r="N24" s="62">
        <f t="shared" si="3"/>
        <v>5.460000000000008</v>
      </c>
      <c r="O24" s="62">
        <f aca="true" t="shared" si="4" ref="O24:X33">IF(O$2&lt;$D24,"",O$2-$D24)</f>
        <v>5.730000000000004</v>
      </c>
      <c r="P24" s="62">
        <f t="shared" si="4"/>
        <v>5.980000000000004</v>
      </c>
      <c r="Q24" s="62">
        <f t="shared" si="4"/>
        <v>6.210000000000008</v>
      </c>
      <c r="R24" s="62">
        <f t="shared" si="4"/>
        <v>6.420000000000002</v>
      </c>
      <c r="S24" s="62">
        <f t="shared" si="4"/>
        <v>6.63000000000001</v>
      </c>
      <c r="T24" s="62">
        <f t="shared" si="4"/>
        <v>6.820000000000007</v>
      </c>
      <c r="U24" s="62">
        <f t="shared" si="4"/>
        <v>7</v>
      </c>
      <c r="V24" s="62">
        <f t="shared" si="4"/>
        <v>7.180000000000007</v>
      </c>
      <c r="W24" s="62">
        <f t="shared" si="4"/>
        <v>7.3500000000000085</v>
      </c>
      <c r="X24" s="62">
        <f t="shared" si="4"/>
        <v>7.510000000000005</v>
      </c>
      <c r="Y24" s="62">
        <f aca="true" t="shared" si="5" ref="Y24:AH33">IF(Y$2&lt;$D24,"",Y$2-$D24)</f>
        <v>7.660000000000011</v>
      </c>
      <c r="Z24" s="62">
        <f t="shared" si="5"/>
        <v>7.810000000000002</v>
      </c>
      <c r="AA24" s="62">
        <f t="shared" si="5"/>
        <v>7.960000000000008</v>
      </c>
      <c r="AB24" s="62">
        <f t="shared" si="5"/>
        <v>8.100000000000009</v>
      </c>
      <c r="AC24" s="62">
        <f t="shared" si="5"/>
        <v>8.230000000000004</v>
      </c>
      <c r="AD24" s="62">
        <f t="shared" si="5"/>
        <v>8.36</v>
      </c>
      <c r="AE24" s="62">
        <f t="shared" si="5"/>
        <v>8.490000000000009</v>
      </c>
      <c r="AF24" s="62">
        <f t="shared" si="5"/>
        <v>8.61</v>
      </c>
      <c r="AG24" s="62">
        <f t="shared" si="5"/>
        <v>8.730000000000004</v>
      </c>
      <c r="AH24" s="62">
        <f t="shared" si="5"/>
        <v>8.850000000000009</v>
      </c>
    </row>
    <row r="25" spans="1:34" ht="12.75">
      <c r="A25" s="1"/>
      <c r="C25">
        <v>146</v>
      </c>
      <c r="D25">
        <v>83.85</v>
      </c>
      <c r="E25" s="62">
        <f t="shared" si="3"/>
        <v>1.1400000000000006</v>
      </c>
      <c r="F25" s="62">
        <f t="shared" si="3"/>
        <v>1.6000000000000085</v>
      </c>
      <c r="G25" s="62">
        <f t="shared" si="3"/>
        <v>1.9100000000000108</v>
      </c>
      <c r="H25" s="62">
        <f t="shared" si="3"/>
        <v>2.230000000000004</v>
      </c>
      <c r="I25" s="62">
        <f t="shared" si="3"/>
        <v>2.6000000000000085</v>
      </c>
      <c r="J25" s="62">
        <f t="shared" si="3"/>
        <v>3.5500000000000114</v>
      </c>
      <c r="K25" s="62">
        <f t="shared" si="3"/>
        <v>4.340000000000003</v>
      </c>
      <c r="L25" s="62">
        <f t="shared" si="3"/>
        <v>5.230000000000004</v>
      </c>
      <c r="M25" s="62">
        <f t="shared" si="3"/>
        <v>6.070000000000007</v>
      </c>
      <c r="N25" s="62">
        <f t="shared" si="3"/>
        <v>6.460000000000008</v>
      </c>
      <c r="O25" s="62">
        <f t="shared" si="4"/>
        <v>6.730000000000004</v>
      </c>
      <c r="P25" s="62">
        <f t="shared" si="4"/>
        <v>6.980000000000004</v>
      </c>
      <c r="Q25" s="62">
        <f t="shared" si="4"/>
        <v>7.210000000000008</v>
      </c>
      <c r="R25" s="62">
        <f t="shared" si="4"/>
        <v>7.420000000000002</v>
      </c>
      <c r="S25" s="62">
        <f t="shared" si="4"/>
        <v>7.63000000000001</v>
      </c>
      <c r="T25" s="62">
        <f t="shared" si="4"/>
        <v>7.820000000000007</v>
      </c>
      <c r="U25" s="62">
        <f t="shared" si="4"/>
        <v>8</v>
      </c>
      <c r="V25" s="62">
        <f t="shared" si="4"/>
        <v>8.180000000000007</v>
      </c>
      <c r="W25" s="62">
        <f t="shared" si="4"/>
        <v>8.350000000000009</v>
      </c>
      <c r="X25" s="62">
        <f t="shared" si="4"/>
        <v>8.510000000000005</v>
      </c>
      <c r="Y25" s="62">
        <f t="shared" si="5"/>
        <v>8.66000000000001</v>
      </c>
      <c r="Z25" s="62">
        <f t="shared" si="5"/>
        <v>8.810000000000002</v>
      </c>
      <c r="AA25" s="62">
        <f t="shared" si="5"/>
        <v>8.960000000000008</v>
      </c>
      <c r="AB25" s="62">
        <f t="shared" si="5"/>
        <v>9.100000000000009</v>
      </c>
      <c r="AC25" s="62">
        <f t="shared" si="5"/>
        <v>9.230000000000004</v>
      </c>
      <c r="AD25" s="62">
        <f t="shared" si="5"/>
        <v>9.36</v>
      </c>
      <c r="AE25" s="62">
        <f t="shared" si="5"/>
        <v>9.490000000000009</v>
      </c>
      <c r="AF25" s="62">
        <f t="shared" si="5"/>
        <v>9.61</v>
      </c>
      <c r="AG25" s="62">
        <f t="shared" si="5"/>
        <v>9.730000000000004</v>
      </c>
      <c r="AH25" s="62">
        <f t="shared" si="5"/>
        <v>9.850000000000009</v>
      </c>
    </row>
    <row r="26" spans="1:34" ht="12.75">
      <c r="A26" s="1"/>
      <c r="C26">
        <v>146.6</v>
      </c>
      <c r="D26">
        <v>83.84</v>
      </c>
      <c r="E26" s="62">
        <f t="shared" si="3"/>
        <v>1.1499999999999915</v>
      </c>
      <c r="F26" s="62">
        <f t="shared" si="3"/>
        <v>1.6099999999999994</v>
      </c>
      <c r="G26" s="62">
        <f t="shared" si="3"/>
        <v>1.9200000000000017</v>
      </c>
      <c r="H26" s="62">
        <f t="shared" si="3"/>
        <v>2.239999999999995</v>
      </c>
      <c r="I26" s="62">
        <f t="shared" si="3"/>
        <v>2.6099999999999994</v>
      </c>
      <c r="J26" s="62">
        <f t="shared" si="3"/>
        <v>3.5600000000000023</v>
      </c>
      <c r="K26" s="62">
        <f t="shared" si="3"/>
        <v>4.349999999999994</v>
      </c>
      <c r="L26" s="62">
        <f t="shared" si="3"/>
        <v>5.239999999999995</v>
      </c>
      <c r="M26" s="62">
        <f t="shared" si="3"/>
        <v>6.079999999999998</v>
      </c>
      <c r="N26" s="62">
        <f t="shared" si="3"/>
        <v>6.469999999999999</v>
      </c>
      <c r="O26" s="62">
        <f t="shared" si="4"/>
        <v>6.739999999999995</v>
      </c>
      <c r="P26" s="62">
        <f t="shared" si="4"/>
        <v>6.989999999999995</v>
      </c>
      <c r="Q26" s="62">
        <f t="shared" si="4"/>
        <v>7.219999999999999</v>
      </c>
      <c r="R26" s="62">
        <f t="shared" si="4"/>
        <v>7.429999999999993</v>
      </c>
      <c r="S26" s="62">
        <f t="shared" si="4"/>
        <v>7.640000000000001</v>
      </c>
      <c r="T26" s="62">
        <f t="shared" si="4"/>
        <v>7.829999999999998</v>
      </c>
      <c r="U26" s="62">
        <f t="shared" si="4"/>
        <v>8.009999999999991</v>
      </c>
      <c r="V26" s="62">
        <f t="shared" si="4"/>
        <v>8.189999999999998</v>
      </c>
      <c r="W26" s="62">
        <f t="shared" si="4"/>
        <v>8.36</v>
      </c>
      <c r="X26" s="62">
        <f t="shared" si="4"/>
        <v>8.519999999999996</v>
      </c>
      <c r="Y26" s="62">
        <f t="shared" si="5"/>
        <v>8.670000000000002</v>
      </c>
      <c r="Z26" s="62">
        <f t="shared" si="5"/>
        <v>8.819999999999993</v>
      </c>
      <c r="AA26" s="62">
        <f t="shared" si="5"/>
        <v>8.969999999999999</v>
      </c>
      <c r="AB26" s="62">
        <f t="shared" si="5"/>
        <v>9.11</v>
      </c>
      <c r="AC26" s="62">
        <f t="shared" si="5"/>
        <v>9.239999999999995</v>
      </c>
      <c r="AD26" s="62">
        <f t="shared" si="5"/>
        <v>9.36999999999999</v>
      </c>
      <c r="AE26" s="62">
        <f t="shared" si="5"/>
        <v>9.5</v>
      </c>
      <c r="AF26" s="62">
        <f t="shared" si="5"/>
        <v>9.61999999999999</v>
      </c>
      <c r="AG26" s="62">
        <f t="shared" si="5"/>
        <v>9.739999999999995</v>
      </c>
      <c r="AH26" s="62">
        <f t="shared" si="5"/>
        <v>9.86</v>
      </c>
    </row>
    <row r="27" spans="1:34" ht="12.75">
      <c r="A27" s="1"/>
      <c r="C27">
        <v>151</v>
      </c>
      <c r="D27">
        <v>84.72</v>
      </c>
      <c r="E27" s="62">
        <f t="shared" si="3"/>
        <v>0.269999999999996</v>
      </c>
      <c r="F27" s="62">
        <f t="shared" si="3"/>
        <v>0.730000000000004</v>
      </c>
      <c r="G27" s="62">
        <f t="shared" si="3"/>
        <v>1.0400000000000063</v>
      </c>
      <c r="H27" s="62">
        <f t="shared" si="3"/>
        <v>1.3599999999999994</v>
      </c>
      <c r="I27" s="62">
        <f t="shared" si="3"/>
        <v>1.730000000000004</v>
      </c>
      <c r="J27" s="62">
        <f t="shared" si="3"/>
        <v>2.680000000000007</v>
      </c>
      <c r="K27" s="62">
        <f t="shared" si="3"/>
        <v>3.469999999999999</v>
      </c>
      <c r="L27" s="62">
        <f t="shared" si="3"/>
        <v>4.359999999999999</v>
      </c>
      <c r="M27" s="62">
        <f t="shared" si="3"/>
        <v>5.200000000000003</v>
      </c>
      <c r="N27" s="62">
        <f t="shared" si="3"/>
        <v>5.590000000000003</v>
      </c>
      <c r="O27" s="62">
        <f t="shared" si="4"/>
        <v>5.859999999999999</v>
      </c>
      <c r="P27" s="62">
        <f t="shared" si="4"/>
        <v>6.109999999999999</v>
      </c>
      <c r="Q27" s="62">
        <f t="shared" si="4"/>
        <v>6.340000000000003</v>
      </c>
      <c r="R27" s="62">
        <f t="shared" si="4"/>
        <v>6.549999999999997</v>
      </c>
      <c r="S27" s="62">
        <f t="shared" si="4"/>
        <v>6.760000000000005</v>
      </c>
      <c r="T27" s="62">
        <f t="shared" si="4"/>
        <v>6.950000000000003</v>
      </c>
      <c r="U27" s="62">
        <f t="shared" si="4"/>
        <v>7.1299999999999955</v>
      </c>
      <c r="V27" s="62">
        <f t="shared" si="4"/>
        <v>7.310000000000002</v>
      </c>
      <c r="W27" s="62">
        <f t="shared" si="4"/>
        <v>7.480000000000004</v>
      </c>
      <c r="X27" s="62">
        <f t="shared" si="4"/>
        <v>7.640000000000001</v>
      </c>
      <c r="Y27" s="62">
        <f t="shared" si="5"/>
        <v>7.790000000000006</v>
      </c>
      <c r="Z27" s="62">
        <f t="shared" si="5"/>
        <v>7.939999999999998</v>
      </c>
      <c r="AA27" s="62">
        <f t="shared" si="5"/>
        <v>8.090000000000003</v>
      </c>
      <c r="AB27" s="62">
        <f t="shared" si="5"/>
        <v>8.230000000000004</v>
      </c>
      <c r="AC27" s="62">
        <f t="shared" si="5"/>
        <v>8.36</v>
      </c>
      <c r="AD27" s="62">
        <f t="shared" si="5"/>
        <v>8.489999999999995</v>
      </c>
      <c r="AE27" s="62">
        <f t="shared" si="5"/>
        <v>8.620000000000005</v>
      </c>
      <c r="AF27" s="62">
        <f t="shared" si="5"/>
        <v>8.739999999999995</v>
      </c>
      <c r="AG27" s="62">
        <f t="shared" si="5"/>
        <v>8.86</v>
      </c>
      <c r="AH27" s="62">
        <f t="shared" si="5"/>
        <v>8.980000000000004</v>
      </c>
    </row>
    <row r="28" spans="1:34" ht="12.75">
      <c r="A28" s="1"/>
      <c r="C28">
        <v>153</v>
      </c>
      <c r="D28">
        <v>83.7</v>
      </c>
      <c r="E28" s="62">
        <f t="shared" si="3"/>
        <v>1.289999999999992</v>
      </c>
      <c r="F28" s="62">
        <f t="shared" si="3"/>
        <v>1.75</v>
      </c>
      <c r="G28" s="62">
        <f t="shared" si="3"/>
        <v>2.0600000000000023</v>
      </c>
      <c r="H28" s="62">
        <f t="shared" si="3"/>
        <v>2.3799999999999955</v>
      </c>
      <c r="I28" s="62">
        <f t="shared" si="3"/>
        <v>2.75</v>
      </c>
      <c r="J28" s="62">
        <f t="shared" si="3"/>
        <v>3.700000000000003</v>
      </c>
      <c r="K28" s="62">
        <f t="shared" si="3"/>
        <v>4.489999999999995</v>
      </c>
      <c r="L28" s="62">
        <f t="shared" si="3"/>
        <v>5.3799999999999955</v>
      </c>
      <c r="M28" s="62">
        <f t="shared" si="3"/>
        <v>6.219999999999999</v>
      </c>
      <c r="N28" s="62">
        <f t="shared" si="3"/>
        <v>6.609999999999999</v>
      </c>
      <c r="O28" s="62">
        <f t="shared" si="4"/>
        <v>6.8799999999999955</v>
      </c>
      <c r="P28" s="62">
        <f t="shared" si="4"/>
        <v>7.1299999999999955</v>
      </c>
      <c r="Q28" s="62">
        <f t="shared" si="4"/>
        <v>7.359999999999999</v>
      </c>
      <c r="R28" s="62">
        <f t="shared" si="4"/>
        <v>7.569999999999993</v>
      </c>
      <c r="S28" s="62">
        <f t="shared" si="4"/>
        <v>7.780000000000001</v>
      </c>
      <c r="T28" s="62">
        <f t="shared" si="4"/>
        <v>7.969999999999999</v>
      </c>
      <c r="U28" s="62">
        <f t="shared" si="4"/>
        <v>8.149999999999991</v>
      </c>
      <c r="V28" s="62">
        <f t="shared" si="4"/>
        <v>8.329999999999998</v>
      </c>
      <c r="W28" s="62">
        <f t="shared" si="4"/>
        <v>8.5</v>
      </c>
      <c r="X28" s="62">
        <f t="shared" si="4"/>
        <v>8.659999999999997</v>
      </c>
      <c r="Y28" s="62">
        <f t="shared" si="5"/>
        <v>8.810000000000002</v>
      </c>
      <c r="Z28" s="62">
        <f t="shared" si="5"/>
        <v>8.959999999999994</v>
      </c>
      <c r="AA28" s="62">
        <f t="shared" si="5"/>
        <v>9.11</v>
      </c>
      <c r="AB28" s="62">
        <f t="shared" si="5"/>
        <v>9.25</v>
      </c>
      <c r="AC28" s="62">
        <f t="shared" si="5"/>
        <v>9.379999999999995</v>
      </c>
      <c r="AD28" s="62">
        <f t="shared" si="5"/>
        <v>9.509999999999991</v>
      </c>
      <c r="AE28" s="62">
        <f t="shared" si="5"/>
        <v>9.64</v>
      </c>
      <c r="AF28" s="62">
        <f t="shared" si="5"/>
        <v>9.759999999999991</v>
      </c>
      <c r="AG28" s="62">
        <f t="shared" si="5"/>
        <v>9.879999999999995</v>
      </c>
      <c r="AH28" s="62">
        <f t="shared" si="5"/>
        <v>10</v>
      </c>
    </row>
    <row r="29" spans="1:34" ht="12.75">
      <c r="A29" s="1"/>
      <c r="C29">
        <v>158</v>
      </c>
      <c r="D29">
        <v>83.41</v>
      </c>
      <c r="E29" s="62">
        <f t="shared" si="3"/>
        <v>1.5799999999999983</v>
      </c>
      <c r="F29" s="62">
        <f t="shared" si="3"/>
        <v>2.0400000000000063</v>
      </c>
      <c r="G29" s="62">
        <f t="shared" si="3"/>
        <v>2.3500000000000085</v>
      </c>
      <c r="H29" s="62">
        <f t="shared" si="3"/>
        <v>2.6700000000000017</v>
      </c>
      <c r="I29" s="62">
        <f t="shared" si="3"/>
        <v>3.0400000000000063</v>
      </c>
      <c r="J29" s="62">
        <f t="shared" si="3"/>
        <v>3.990000000000009</v>
      </c>
      <c r="K29" s="62">
        <f t="shared" si="3"/>
        <v>4.780000000000001</v>
      </c>
      <c r="L29" s="62">
        <f t="shared" si="3"/>
        <v>5.670000000000002</v>
      </c>
      <c r="M29" s="62">
        <f t="shared" si="3"/>
        <v>6.510000000000005</v>
      </c>
      <c r="N29" s="62">
        <f t="shared" si="3"/>
        <v>6.900000000000006</v>
      </c>
      <c r="O29" s="62">
        <f t="shared" si="4"/>
        <v>7.170000000000002</v>
      </c>
      <c r="P29" s="62">
        <f t="shared" si="4"/>
        <v>7.420000000000002</v>
      </c>
      <c r="Q29" s="62">
        <f t="shared" si="4"/>
        <v>7.650000000000006</v>
      </c>
      <c r="R29" s="62">
        <f t="shared" si="4"/>
        <v>7.859999999999999</v>
      </c>
      <c r="S29" s="62">
        <f t="shared" si="4"/>
        <v>8.070000000000007</v>
      </c>
      <c r="T29" s="62">
        <f t="shared" si="4"/>
        <v>8.260000000000005</v>
      </c>
      <c r="U29" s="62">
        <f t="shared" si="4"/>
        <v>8.439999999999998</v>
      </c>
      <c r="V29" s="62">
        <f t="shared" si="4"/>
        <v>8.620000000000005</v>
      </c>
      <c r="W29" s="62">
        <f t="shared" si="4"/>
        <v>8.790000000000006</v>
      </c>
      <c r="X29" s="62">
        <f t="shared" si="4"/>
        <v>8.950000000000003</v>
      </c>
      <c r="Y29" s="62">
        <f t="shared" si="5"/>
        <v>9.100000000000009</v>
      </c>
      <c r="Z29" s="62">
        <f t="shared" si="5"/>
        <v>9.25</v>
      </c>
      <c r="AA29" s="62">
        <f t="shared" si="5"/>
        <v>9.400000000000006</v>
      </c>
      <c r="AB29" s="62">
        <f t="shared" si="5"/>
        <v>9.540000000000006</v>
      </c>
      <c r="AC29" s="62">
        <f t="shared" si="5"/>
        <v>9.670000000000002</v>
      </c>
      <c r="AD29" s="62">
        <f t="shared" si="5"/>
        <v>9.799999999999997</v>
      </c>
      <c r="AE29" s="62">
        <f t="shared" si="5"/>
        <v>9.930000000000007</v>
      </c>
      <c r="AF29" s="62">
        <f t="shared" si="5"/>
        <v>10.049999999999997</v>
      </c>
      <c r="AG29" s="62">
        <f t="shared" si="5"/>
        <v>10.170000000000002</v>
      </c>
      <c r="AH29" s="62">
        <f t="shared" si="5"/>
        <v>10.290000000000006</v>
      </c>
    </row>
    <row r="30" spans="1:34" ht="12.75">
      <c r="A30" s="1"/>
      <c r="C30">
        <v>163</v>
      </c>
      <c r="D30">
        <v>83.44</v>
      </c>
      <c r="E30" s="62">
        <f t="shared" si="3"/>
        <v>1.5499999999999972</v>
      </c>
      <c r="F30" s="62">
        <f t="shared" si="3"/>
        <v>2.010000000000005</v>
      </c>
      <c r="G30" s="62">
        <f t="shared" si="3"/>
        <v>2.3200000000000074</v>
      </c>
      <c r="H30" s="62">
        <f t="shared" si="3"/>
        <v>2.6400000000000006</v>
      </c>
      <c r="I30" s="62">
        <f t="shared" si="3"/>
        <v>3.010000000000005</v>
      </c>
      <c r="J30" s="62">
        <f t="shared" si="3"/>
        <v>3.960000000000008</v>
      </c>
      <c r="K30" s="62">
        <f t="shared" si="3"/>
        <v>4.75</v>
      </c>
      <c r="L30" s="62">
        <f t="shared" si="3"/>
        <v>5.640000000000001</v>
      </c>
      <c r="M30" s="62">
        <f t="shared" si="3"/>
        <v>6.480000000000004</v>
      </c>
      <c r="N30" s="62">
        <f t="shared" si="3"/>
        <v>6.8700000000000045</v>
      </c>
      <c r="O30" s="62">
        <f t="shared" si="4"/>
        <v>7.140000000000001</v>
      </c>
      <c r="P30" s="62">
        <f t="shared" si="4"/>
        <v>7.390000000000001</v>
      </c>
      <c r="Q30" s="62">
        <f t="shared" si="4"/>
        <v>7.6200000000000045</v>
      </c>
      <c r="R30" s="62">
        <f t="shared" si="4"/>
        <v>7.829999999999998</v>
      </c>
      <c r="S30" s="62">
        <f t="shared" si="4"/>
        <v>8.040000000000006</v>
      </c>
      <c r="T30" s="62">
        <f t="shared" si="4"/>
        <v>8.230000000000004</v>
      </c>
      <c r="U30" s="62">
        <f t="shared" si="4"/>
        <v>8.409999999999997</v>
      </c>
      <c r="V30" s="62">
        <f t="shared" si="4"/>
        <v>8.590000000000003</v>
      </c>
      <c r="W30" s="62">
        <f t="shared" si="4"/>
        <v>8.760000000000005</v>
      </c>
      <c r="X30" s="62">
        <f t="shared" si="4"/>
        <v>8.920000000000002</v>
      </c>
      <c r="Y30" s="62">
        <f t="shared" si="5"/>
        <v>9.070000000000007</v>
      </c>
      <c r="Z30" s="62">
        <f t="shared" si="5"/>
        <v>9.219999999999999</v>
      </c>
      <c r="AA30" s="62">
        <f t="shared" si="5"/>
        <v>9.370000000000005</v>
      </c>
      <c r="AB30" s="62">
        <f t="shared" si="5"/>
        <v>9.510000000000005</v>
      </c>
      <c r="AC30" s="62">
        <f t="shared" si="5"/>
        <v>9.64</v>
      </c>
      <c r="AD30" s="62">
        <f t="shared" si="5"/>
        <v>9.769999999999996</v>
      </c>
      <c r="AE30" s="62">
        <f t="shared" si="5"/>
        <v>9.900000000000006</v>
      </c>
      <c r="AF30" s="62">
        <f t="shared" si="5"/>
        <v>10.019999999999996</v>
      </c>
      <c r="AG30" s="62">
        <f t="shared" si="5"/>
        <v>10.14</v>
      </c>
      <c r="AH30" s="62">
        <f t="shared" si="5"/>
        <v>10.260000000000005</v>
      </c>
    </row>
    <row r="31" spans="1:34" ht="12.75">
      <c r="A31" s="1"/>
      <c r="C31">
        <v>164</v>
      </c>
      <c r="D31">
        <v>84.71</v>
      </c>
      <c r="E31" s="62">
        <f t="shared" si="3"/>
        <v>0.28000000000000114</v>
      </c>
      <c r="F31" s="62">
        <f t="shared" si="3"/>
        <v>0.7400000000000091</v>
      </c>
      <c r="G31" s="62">
        <f t="shared" si="3"/>
        <v>1.0500000000000114</v>
      </c>
      <c r="H31" s="62">
        <f t="shared" si="3"/>
        <v>1.3700000000000045</v>
      </c>
      <c r="I31" s="62">
        <f t="shared" si="3"/>
        <v>1.740000000000009</v>
      </c>
      <c r="J31" s="62">
        <f t="shared" si="3"/>
        <v>2.690000000000012</v>
      </c>
      <c r="K31" s="62">
        <f t="shared" si="3"/>
        <v>3.480000000000004</v>
      </c>
      <c r="L31" s="62">
        <f t="shared" si="3"/>
        <v>4.3700000000000045</v>
      </c>
      <c r="M31" s="62">
        <f t="shared" si="3"/>
        <v>5.210000000000008</v>
      </c>
      <c r="N31" s="62">
        <f t="shared" si="3"/>
        <v>5.6000000000000085</v>
      </c>
      <c r="O31" s="62">
        <f t="shared" si="4"/>
        <v>5.8700000000000045</v>
      </c>
      <c r="P31" s="62">
        <f t="shared" si="4"/>
        <v>6.1200000000000045</v>
      </c>
      <c r="Q31" s="62">
        <f t="shared" si="4"/>
        <v>6.3500000000000085</v>
      </c>
      <c r="R31" s="62">
        <f t="shared" si="4"/>
        <v>6.560000000000002</v>
      </c>
      <c r="S31" s="62">
        <f t="shared" si="4"/>
        <v>6.77000000000001</v>
      </c>
      <c r="T31" s="62">
        <f t="shared" si="4"/>
        <v>6.960000000000008</v>
      </c>
      <c r="U31" s="62">
        <f t="shared" si="4"/>
        <v>7.140000000000001</v>
      </c>
      <c r="V31" s="62">
        <f t="shared" si="4"/>
        <v>7.320000000000007</v>
      </c>
      <c r="W31" s="62">
        <f t="shared" si="4"/>
        <v>7.490000000000009</v>
      </c>
      <c r="X31" s="62">
        <f t="shared" si="4"/>
        <v>7.650000000000006</v>
      </c>
      <c r="Y31" s="62">
        <f t="shared" si="5"/>
        <v>7.800000000000011</v>
      </c>
      <c r="Z31" s="62">
        <f t="shared" si="5"/>
        <v>7.950000000000003</v>
      </c>
      <c r="AA31" s="62">
        <f t="shared" si="5"/>
        <v>8.100000000000009</v>
      </c>
      <c r="AB31" s="62">
        <f t="shared" si="5"/>
        <v>8.240000000000009</v>
      </c>
      <c r="AC31" s="62">
        <f t="shared" si="5"/>
        <v>8.370000000000005</v>
      </c>
      <c r="AD31" s="62">
        <f t="shared" si="5"/>
        <v>8.5</v>
      </c>
      <c r="AE31" s="62">
        <f t="shared" si="5"/>
        <v>8.63000000000001</v>
      </c>
      <c r="AF31" s="62">
        <f t="shared" si="5"/>
        <v>8.75</v>
      </c>
      <c r="AG31" s="62">
        <f t="shared" si="5"/>
        <v>8.870000000000005</v>
      </c>
      <c r="AH31" s="62">
        <f t="shared" si="5"/>
        <v>8.990000000000009</v>
      </c>
    </row>
    <row r="32" spans="1:34" ht="12.75">
      <c r="A32" s="1"/>
      <c r="C32">
        <v>168</v>
      </c>
      <c r="D32">
        <v>84.45</v>
      </c>
      <c r="E32" s="62">
        <f t="shared" si="3"/>
        <v>0.539999999999992</v>
      </c>
      <c r="F32" s="62">
        <f t="shared" si="3"/>
        <v>1</v>
      </c>
      <c r="G32" s="62">
        <f t="shared" si="3"/>
        <v>1.3100000000000023</v>
      </c>
      <c r="H32" s="62">
        <f t="shared" si="3"/>
        <v>1.6299999999999955</v>
      </c>
      <c r="I32" s="62">
        <f t="shared" si="3"/>
        <v>2</v>
      </c>
      <c r="J32" s="62">
        <f t="shared" si="3"/>
        <v>2.950000000000003</v>
      </c>
      <c r="K32" s="62">
        <f t="shared" si="3"/>
        <v>3.739999999999995</v>
      </c>
      <c r="L32" s="62">
        <f t="shared" si="3"/>
        <v>4.6299999999999955</v>
      </c>
      <c r="M32" s="62">
        <f t="shared" si="3"/>
        <v>5.469999999999999</v>
      </c>
      <c r="N32" s="62">
        <f t="shared" si="3"/>
        <v>5.859999999999999</v>
      </c>
      <c r="O32" s="62">
        <f t="shared" si="4"/>
        <v>6.1299999999999955</v>
      </c>
      <c r="P32" s="62">
        <f t="shared" si="4"/>
        <v>6.3799999999999955</v>
      </c>
      <c r="Q32" s="62">
        <f t="shared" si="4"/>
        <v>6.609999999999999</v>
      </c>
      <c r="R32" s="62">
        <f t="shared" si="4"/>
        <v>6.819999999999993</v>
      </c>
      <c r="S32" s="62">
        <f t="shared" si="4"/>
        <v>7.030000000000001</v>
      </c>
      <c r="T32" s="62">
        <f t="shared" si="4"/>
        <v>7.219999999999999</v>
      </c>
      <c r="U32" s="62">
        <f t="shared" si="4"/>
        <v>7.3999999999999915</v>
      </c>
      <c r="V32" s="62">
        <f t="shared" si="4"/>
        <v>7.579999999999998</v>
      </c>
      <c r="W32" s="62">
        <f t="shared" si="4"/>
        <v>7.75</v>
      </c>
      <c r="X32" s="62">
        <f t="shared" si="4"/>
        <v>7.909999999999997</v>
      </c>
      <c r="Y32" s="62">
        <f t="shared" si="5"/>
        <v>8.060000000000002</v>
      </c>
      <c r="Z32" s="62">
        <f t="shared" si="5"/>
        <v>8.209999999999994</v>
      </c>
      <c r="AA32" s="62">
        <f t="shared" si="5"/>
        <v>8.36</v>
      </c>
      <c r="AB32" s="62">
        <f t="shared" si="5"/>
        <v>8.5</v>
      </c>
      <c r="AC32" s="62">
        <f t="shared" si="5"/>
        <v>8.629999999999995</v>
      </c>
      <c r="AD32" s="62">
        <f t="shared" si="5"/>
        <v>8.759999999999991</v>
      </c>
      <c r="AE32" s="62">
        <f t="shared" si="5"/>
        <v>8.89</v>
      </c>
      <c r="AF32" s="62">
        <f t="shared" si="5"/>
        <v>9.009999999999991</v>
      </c>
      <c r="AG32" s="62">
        <f t="shared" si="5"/>
        <v>9.129999999999995</v>
      </c>
      <c r="AH32" s="62">
        <f t="shared" si="5"/>
        <v>9.25</v>
      </c>
    </row>
    <row r="33" spans="1:34" ht="12.75">
      <c r="A33" s="1"/>
      <c r="C33">
        <v>169.9</v>
      </c>
      <c r="D33">
        <v>85.45</v>
      </c>
      <c r="E33" s="62">
        <f t="shared" si="3"/>
      </c>
      <c r="F33" s="62">
        <f t="shared" si="3"/>
        <v>0</v>
      </c>
      <c r="G33" s="62">
        <f t="shared" si="3"/>
        <v>0.3100000000000023</v>
      </c>
      <c r="H33" s="62">
        <f t="shared" si="3"/>
        <v>0.6299999999999955</v>
      </c>
      <c r="I33" s="62">
        <f t="shared" si="3"/>
        <v>1</v>
      </c>
      <c r="J33" s="62">
        <f t="shared" si="3"/>
        <v>1.9500000000000028</v>
      </c>
      <c r="K33" s="62">
        <f t="shared" si="3"/>
        <v>2.739999999999995</v>
      </c>
      <c r="L33" s="62">
        <f t="shared" si="3"/>
        <v>3.6299999999999955</v>
      </c>
      <c r="M33" s="62">
        <f t="shared" si="3"/>
        <v>4.469999999999999</v>
      </c>
      <c r="N33" s="62">
        <f t="shared" si="3"/>
        <v>4.859999999999999</v>
      </c>
      <c r="O33" s="62">
        <f t="shared" si="4"/>
        <v>5.1299999999999955</v>
      </c>
      <c r="P33" s="62">
        <f t="shared" si="4"/>
        <v>5.3799999999999955</v>
      </c>
      <c r="Q33" s="62">
        <f t="shared" si="4"/>
        <v>5.609999999999999</v>
      </c>
      <c r="R33" s="62">
        <f t="shared" si="4"/>
        <v>5.819999999999993</v>
      </c>
      <c r="S33" s="62">
        <f t="shared" si="4"/>
        <v>6.030000000000001</v>
      </c>
      <c r="T33" s="62">
        <f t="shared" si="4"/>
        <v>6.219999999999999</v>
      </c>
      <c r="U33" s="62">
        <f t="shared" si="4"/>
        <v>6.3999999999999915</v>
      </c>
      <c r="V33" s="62">
        <f t="shared" si="4"/>
        <v>6.579999999999998</v>
      </c>
      <c r="W33" s="62">
        <f t="shared" si="4"/>
        <v>6.75</v>
      </c>
      <c r="X33" s="62">
        <f t="shared" si="4"/>
        <v>6.909999999999997</v>
      </c>
      <c r="Y33" s="62">
        <f t="shared" si="5"/>
        <v>7.060000000000002</v>
      </c>
      <c r="Z33" s="62">
        <f t="shared" si="5"/>
        <v>7.209999999999994</v>
      </c>
      <c r="AA33" s="62">
        <f t="shared" si="5"/>
        <v>7.359999999999999</v>
      </c>
      <c r="AB33" s="62">
        <f t="shared" si="5"/>
        <v>7.5</v>
      </c>
      <c r="AC33" s="62">
        <f t="shared" si="5"/>
        <v>7.6299999999999955</v>
      </c>
      <c r="AD33" s="62">
        <f t="shared" si="5"/>
        <v>7.759999999999991</v>
      </c>
      <c r="AE33" s="62">
        <f t="shared" si="5"/>
        <v>7.890000000000001</v>
      </c>
      <c r="AF33" s="62">
        <f t="shared" si="5"/>
        <v>8.009999999999991</v>
      </c>
      <c r="AG33" s="62">
        <f t="shared" si="5"/>
        <v>8.129999999999995</v>
      </c>
      <c r="AH33" s="62">
        <f t="shared" si="5"/>
        <v>8.25</v>
      </c>
    </row>
    <row r="34" spans="1:34" ht="12.75">
      <c r="A34" s="1"/>
      <c r="C34">
        <v>173</v>
      </c>
      <c r="D34">
        <v>87.99</v>
      </c>
      <c r="E34" s="62">
        <f aca="true" t="shared" si="6" ref="E34:N39">IF(E$2&lt;$D34,"",E$2-$D34)</f>
      </c>
      <c r="F34" s="62">
        <f t="shared" si="6"/>
      </c>
      <c r="G34" s="62">
        <f t="shared" si="6"/>
      </c>
      <c r="H34" s="62">
        <f t="shared" si="6"/>
      </c>
      <c r="I34" s="62">
        <f t="shared" si="6"/>
      </c>
      <c r="J34" s="62">
        <f t="shared" si="6"/>
      </c>
      <c r="K34" s="62">
        <f t="shared" si="6"/>
        <v>0.20000000000000284</v>
      </c>
      <c r="L34" s="62">
        <f t="shared" si="6"/>
        <v>1.0900000000000034</v>
      </c>
      <c r="M34" s="62">
        <f t="shared" si="6"/>
        <v>1.9300000000000068</v>
      </c>
      <c r="N34" s="62">
        <f t="shared" si="6"/>
        <v>2.3200000000000074</v>
      </c>
      <c r="O34" s="62">
        <f aca="true" t="shared" si="7" ref="O34:X39">IF(O$2&lt;$D34,"",O$2-$D34)</f>
        <v>2.5900000000000034</v>
      </c>
      <c r="P34" s="62">
        <f t="shared" si="7"/>
        <v>2.8400000000000034</v>
      </c>
      <c r="Q34" s="62">
        <f t="shared" si="7"/>
        <v>3.0700000000000074</v>
      </c>
      <c r="R34" s="62">
        <f t="shared" si="7"/>
        <v>3.280000000000001</v>
      </c>
      <c r="S34" s="62">
        <f t="shared" si="7"/>
        <v>3.490000000000009</v>
      </c>
      <c r="T34" s="62">
        <f t="shared" si="7"/>
        <v>3.680000000000007</v>
      </c>
      <c r="U34" s="62">
        <f t="shared" si="7"/>
        <v>3.8599999999999994</v>
      </c>
      <c r="V34" s="62">
        <f t="shared" si="7"/>
        <v>4.040000000000006</v>
      </c>
      <c r="W34" s="62">
        <f t="shared" si="7"/>
        <v>4.210000000000008</v>
      </c>
      <c r="X34" s="62">
        <f t="shared" si="7"/>
        <v>4.3700000000000045</v>
      </c>
      <c r="Y34" s="62">
        <f aca="true" t="shared" si="8" ref="Y34:AH39">IF(Y$2&lt;$D34,"",Y$2-$D34)</f>
        <v>4.52000000000001</v>
      </c>
      <c r="Z34" s="62">
        <f t="shared" si="8"/>
        <v>4.670000000000002</v>
      </c>
      <c r="AA34" s="62">
        <f t="shared" si="8"/>
        <v>4.820000000000007</v>
      </c>
      <c r="AB34" s="62">
        <f t="shared" si="8"/>
        <v>4.960000000000008</v>
      </c>
      <c r="AC34" s="62">
        <f t="shared" si="8"/>
        <v>5.090000000000003</v>
      </c>
      <c r="AD34" s="62">
        <f t="shared" si="8"/>
        <v>5.219999999999999</v>
      </c>
      <c r="AE34" s="62">
        <f t="shared" si="8"/>
        <v>5.3500000000000085</v>
      </c>
      <c r="AF34" s="62">
        <f t="shared" si="8"/>
        <v>5.469999999999999</v>
      </c>
      <c r="AG34" s="62">
        <f t="shared" si="8"/>
        <v>5.590000000000003</v>
      </c>
      <c r="AH34" s="62">
        <f t="shared" si="8"/>
        <v>5.710000000000008</v>
      </c>
    </row>
    <row r="35" spans="1:34" ht="12.75">
      <c r="A35" s="1"/>
      <c r="C35">
        <v>183.5</v>
      </c>
      <c r="D35">
        <v>89.04</v>
      </c>
      <c r="E35" s="62">
        <f t="shared" si="6"/>
      </c>
      <c r="F35" s="62">
        <f t="shared" si="6"/>
      </c>
      <c r="G35" s="62">
        <f t="shared" si="6"/>
      </c>
      <c r="H35" s="62">
        <f t="shared" si="6"/>
      </c>
      <c r="I35" s="62">
        <f t="shared" si="6"/>
      </c>
      <c r="J35" s="62">
        <f t="shared" si="6"/>
      </c>
      <c r="K35" s="62">
        <f t="shared" si="6"/>
      </c>
      <c r="L35" s="62">
        <f t="shared" si="6"/>
        <v>0.03999999999999204</v>
      </c>
      <c r="M35" s="62">
        <f t="shared" si="6"/>
        <v>0.8799999999999955</v>
      </c>
      <c r="N35" s="62">
        <f t="shared" si="6"/>
        <v>1.269999999999996</v>
      </c>
      <c r="O35" s="62">
        <f t="shared" si="7"/>
        <v>1.539999999999992</v>
      </c>
      <c r="P35" s="62">
        <f t="shared" si="7"/>
        <v>1.789999999999992</v>
      </c>
      <c r="Q35" s="62">
        <f t="shared" si="7"/>
        <v>2.019999999999996</v>
      </c>
      <c r="R35" s="62">
        <f t="shared" si="7"/>
        <v>2.2299999999999898</v>
      </c>
      <c r="S35" s="62">
        <f t="shared" si="7"/>
        <v>2.4399999999999977</v>
      </c>
      <c r="T35" s="62">
        <f t="shared" si="7"/>
        <v>2.6299999999999955</v>
      </c>
      <c r="U35" s="62">
        <f t="shared" si="7"/>
        <v>2.809999999999988</v>
      </c>
      <c r="V35" s="62">
        <f t="shared" si="7"/>
        <v>2.989999999999995</v>
      </c>
      <c r="W35" s="62">
        <f t="shared" si="7"/>
        <v>3.1599999999999966</v>
      </c>
      <c r="X35" s="62">
        <f t="shared" si="7"/>
        <v>3.319999999999993</v>
      </c>
      <c r="Y35" s="62">
        <f t="shared" si="8"/>
        <v>3.469999999999999</v>
      </c>
      <c r="Z35" s="62">
        <f t="shared" si="8"/>
        <v>3.6199999999999903</v>
      </c>
      <c r="AA35" s="62">
        <f t="shared" si="8"/>
        <v>3.769999999999996</v>
      </c>
      <c r="AB35" s="62">
        <f t="shared" si="8"/>
        <v>3.9099999999999966</v>
      </c>
      <c r="AC35" s="62">
        <f t="shared" si="8"/>
        <v>4.039999999999992</v>
      </c>
      <c r="AD35" s="62">
        <f t="shared" si="8"/>
        <v>4.1699999999999875</v>
      </c>
      <c r="AE35" s="62">
        <f t="shared" si="8"/>
        <v>4.299999999999997</v>
      </c>
      <c r="AF35" s="62">
        <f t="shared" si="8"/>
        <v>4.4199999999999875</v>
      </c>
      <c r="AG35" s="62">
        <f t="shared" si="8"/>
        <v>4.539999999999992</v>
      </c>
      <c r="AH35" s="62">
        <f t="shared" si="8"/>
        <v>4.659999999999997</v>
      </c>
    </row>
    <row r="36" spans="1:34" ht="12.75">
      <c r="A36" s="1"/>
      <c r="C36">
        <v>194.5</v>
      </c>
      <c r="D36">
        <v>91.56</v>
      </c>
      <c r="E36" s="62">
        <f t="shared" si="6"/>
      </c>
      <c r="F36" s="62">
        <f t="shared" si="6"/>
      </c>
      <c r="G36" s="62">
        <f t="shared" si="6"/>
      </c>
      <c r="H36" s="62">
        <f t="shared" si="6"/>
      </c>
      <c r="I36" s="62">
        <f t="shared" si="6"/>
      </c>
      <c r="J36" s="62">
        <f t="shared" si="6"/>
      </c>
      <c r="K36" s="62">
        <f t="shared" si="6"/>
      </c>
      <c r="L36" s="62">
        <f t="shared" si="6"/>
      </c>
      <c r="M36" s="62">
        <f t="shared" si="6"/>
      </c>
      <c r="N36" s="62">
        <f t="shared" si="6"/>
      </c>
      <c r="O36" s="62">
        <f t="shared" si="7"/>
      </c>
      <c r="P36" s="62">
        <f t="shared" si="7"/>
      </c>
      <c r="Q36" s="62">
        <f t="shared" si="7"/>
      </c>
      <c r="R36" s="62">
        <f t="shared" si="7"/>
      </c>
      <c r="S36" s="62">
        <f t="shared" si="7"/>
      </c>
      <c r="T36" s="62">
        <f t="shared" si="7"/>
        <v>0.10999999999999943</v>
      </c>
      <c r="U36" s="62">
        <f t="shared" si="7"/>
        <v>0.28999999999999204</v>
      </c>
      <c r="V36" s="62">
        <f t="shared" si="7"/>
        <v>0.46999999999999886</v>
      </c>
      <c r="W36" s="62">
        <f t="shared" si="7"/>
        <v>0.6400000000000006</v>
      </c>
      <c r="X36" s="62">
        <f t="shared" si="7"/>
        <v>0.7999999999999972</v>
      </c>
      <c r="Y36" s="62">
        <f t="shared" si="8"/>
        <v>0.9500000000000028</v>
      </c>
      <c r="Z36" s="62">
        <f t="shared" si="8"/>
        <v>1.0999999999999943</v>
      </c>
      <c r="AA36" s="62">
        <f t="shared" si="8"/>
        <v>1.25</v>
      </c>
      <c r="AB36" s="62">
        <f t="shared" si="8"/>
        <v>1.3900000000000006</v>
      </c>
      <c r="AC36" s="62">
        <f t="shared" si="8"/>
        <v>1.519999999999996</v>
      </c>
      <c r="AD36" s="62">
        <f t="shared" si="8"/>
        <v>1.6499999999999915</v>
      </c>
      <c r="AE36" s="62">
        <f t="shared" si="8"/>
        <v>1.7800000000000011</v>
      </c>
      <c r="AF36" s="62">
        <f t="shared" si="8"/>
        <v>1.8999999999999915</v>
      </c>
      <c r="AG36" s="62">
        <f t="shared" si="8"/>
        <v>2.019999999999996</v>
      </c>
      <c r="AH36" s="62">
        <f t="shared" si="8"/>
        <v>2.1400000000000006</v>
      </c>
    </row>
    <row r="37" spans="1:34" ht="12.75">
      <c r="A37" s="1"/>
      <c r="C37">
        <v>196</v>
      </c>
      <c r="D37">
        <v>94.48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</c>
      <c r="K37" s="62">
        <f t="shared" si="6"/>
      </c>
      <c r="L37" s="62">
        <f t="shared" si="6"/>
      </c>
      <c r="M37" s="62">
        <f t="shared" si="6"/>
      </c>
      <c r="N37" s="62">
        <f t="shared" si="6"/>
      </c>
      <c r="O37" s="62">
        <f t="shared" si="7"/>
      </c>
      <c r="P37" s="62">
        <f t="shared" si="7"/>
      </c>
      <c r="Q37" s="62">
        <f t="shared" si="7"/>
      </c>
      <c r="R37" s="62">
        <f t="shared" si="7"/>
      </c>
      <c r="S37" s="62">
        <f t="shared" si="7"/>
      </c>
      <c r="T37" s="62">
        <f t="shared" si="7"/>
      </c>
      <c r="U37" s="62">
        <f t="shared" si="7"/>
      </c>
      <c r="V37" s="62">
        <f t="shared" si="7"/>
      </c>
      <c r="W37" s="62">
        <f t="shared" si="7"/>
      </c>
      <c r="X37" s="62">
        <f t="shared" si="7"/>
      </c>
      <c r="Y37" s="62">
        <f t="shared" si="8"/>
      </c>
      <c r="Z37" s="62">
        <f t="shared" si="8"/>
      </c>
      <c r="AA37" s="62">
        <f t="shared" si="8"/>
      </c>
      <c r="AB37" s="62">
        <f t="shared" si="8"/>
      </c>
      <c r="AC37" s="62">
        <f t="shared" si="8"/>
      </c>
      <c r="AD37" s="62">
        <f t="shared" si="8"/>
      </c>
      <c r="AE37" s="62">
        <f t="shared" si="8"/>
      </c>
      <c r="AF37" s="62">
        <f t="shared" si="8"/>
      </c>
      <c r="AG37" s="62">
        <f t="shared" si="8"/>
      </c>
      <c r="AH37" s="62">
        <f t="shared" si="8"/>
      </c>
    </row>
    <row r="38" spans="3:34" ht="12.75">
      <c r="C38">
        <v>200</v>
      </c>
      <c r="D38">
        <v>96.59</v>
      </c>
      <c r="E38" s="62">
        <f t="shared" si="6"/>
      </c>
      <c r="F38" s="62">
        <f t="shared" si="6"/>
      </c>
      <c r="G38" s="62">
        <f t="shared" si="6"/>
      </c>
      <c r="H38" s="62">
        <f t="shared" si="6"/>
      </c>
      <c r="I38" s="62">
        <f t="shared" si="6"/>
      </c>
      <c r="J38" s="62">
        <f t="shared" si="6"/>
      </c>
      <c r="K38" s="62">
        <f t="shared" si="6"/>
      </c>
      <c r="L38" s="62">
        <f t="shared" si="6"/>
      </c>
      <c r="M38" s="62">
        <f t="shared" si="6"/>
      </c>
      <c r="N38" s="62">
        <f t="shared" si="6"/>
      </c>
      <c r="O38" s="62">
        <f t="shared" si="7"/>
      </c>
      <c r="P38" s="62">
        <f t="shared" si="7"/>
      </c>
      <c r="Q38" s="62">
        <f t="shared" si="7"/>
      </c>
      <c r="R38" s="62">
        <f t="shared" si="7"/>
      </c>
      <c r="S38" s="62">
        <f t="shared" si="7"/>
      </c>
      <c r="T38" s="62">
        <f t="shared" si="7"/>
      </c>
      <c r="U38" s="62">
        <f t="shared" si="7"/>
      </c>
      <c r="V38" s="62">
        <f t="shared" si="7"/>
      </c>
      <c r="W38" s="62">
        <f t="shared" si="7"/>
      </c>
      <c r="X38" s="62">
        <f t="shared" si="7"/>
      </c>
      <c r="Y38" s="62">
        <f t="shared" si="8"/>
      </c>
      <c r="Z38" s="62">
        <f t="shared" si="8"/>
      </c>
      <c r="AA38" s="62">
        <f t="shared" si="8"/>
      </c>
      <c r="AB38" s="62">
        <f t="shared" si="8"/>
      </c>
      <c r="AC38" s="62">
        <f t="shared" si="8"/>
      </c>
      <c r="AD38" s="62">
        <f t="shared" si="8"/>
      </c>
      <c r="AE38" s="62">
        <f t="shared" si="8"/>
      </c>
      <c r="AF38" s="62">
        <f t="shared" si="8"/>
      </c>
      <c r="AG38" s="62">
        <f t="shared" si="8"/>
      </c>
      <c r="AH38" s="62">
        <f t="shared" si="8"/>
      </c>
    </row>
    <row r="39" spans="3:34" ht="12.75">
      <c r="C39">
        <v>201.3</v>
      </c>
      <c r="D39">
        <v>98.65</v>
      </c>
      <c r="E39" s="62">
        <f t="shared" si="6"/>
      </c>
      <c r="F39" s="62">
        <f t="shared" si="6"/>
      </c>
      <c r="G39" s="62">
        <f t="shared" si="6"/>
      </c>
      <c r="H39" s="62">
        <f t="shared" si="6"/>
      </c>
      <c r="I39" s="62">
        <f t="shared" si="6"/>
      </c>
      <c r="J39" s="62">
        <f t="shared" si="6"/>
      </c>
      <c r="K39" s="62">
        <f t="shared" si="6"/>
      </c>
      <c r="L39" s="62">
        <f t="shared" si="6"/>
      </c>
      <c r="M39" s="62">
        <f t="shared" si="6"/>
      </c>
      <c r="N39" s="62">
        <f t="shared" si="6"/>
      </c>
      <c r="O39" s="62">
        <f t="shared" si="7"/>
      </c>
      <c r="P39" s="62">
        <f t="shared" si="7"/>
      </c>
      <c r="Q39" s="62">
        <f t="shared" si="7"/>
      </c>
      <c r="R39" s="62">
        <f t="shared" si="7"/>
      </c>
      <c r="S39" s="62">
        <f t="shared" si="7"/>
      </c>
      <c r="T39" s="62">
        <f t="shared" si="7"/>
      </c>
      <c r="U39" s="62">
        <f t="shared" si="7"/>
      </c>
      <c r="V39" s="62">
        <f t="shared" si="7"/>
      </c>
      <c r="W39" s="62">
        <f t="shared" si="7"/>
      </c>
      <c r="X39" s="62">
        <f t="shared" si="7"/>
      </c>
      <c r="Y39" s="62">
        <f t="shared" si="8"/>
      </c>
      <c r="Z39" s="62">
        <f t="shared" si="8"/>
      </c>
      <c r="AA39" s="62">
        <f t="shared" si="8"/>
      </c>
      <c r="AB39" s="62">
        <f t="shared" si="8"/>
      </c>
      <c r="AC39" s="62">
        <f t="shared" si="8"/>
      </c>
      <c r="AD39" s="62">
        <f t="shared" si="8"/>
      </c>
      <c r="AE39" s="62">
        <f t="shared" si="8"/>
      </c>
      <c r="AF39" s="62">
        <f t="shared" si="8"/>
      </c>
      <c r="AG39" s="62">
        <f t="shared" si="8"/>
      </c>
      <c r="AH39" s="62">
        <f t="shared" si="8"/>
      </c>
    </row>
    <row r="40" spans="3:34" ht="12.75"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3:34" ht="12.75"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3:34" ht="12.75"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I60"/>
  <sheetViews>
    <sheetView zoomScale="85" zoomScaleNormal="85" workbookViewId="0" topLeftCell="A1">
      <selection activeCell="N1" sqref="N1:N16384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8.5</v>
      </c>
      <c r="E2">
        <v>85.75</v>
      </c>
      <c r="F2">
        <v>86.08</v>
      </c>
      <c r="G2">
        <v>86.3</v>
      </c>
      <c r="H2">
        <v>86.53</v>
      </c>
      <c r="I2">
        <v>86.8</v>
      </c>
      <c r="J2">
        <v>87.47</v>
      </c>
      <c r="K2">
        <v>88.02</v>
      </c>
      <c r="L2">
        <v>88.62</v>
      </c>
      <c r="M2">
        <v>89.2</v>
      </c>
      <c r="N2">
        <v>89.48</v>
      </c>
      <c r="O2">
        <v>89.66</v>
      </c>
      <c r="P2">
        <v>89.83</v>
      </c>
      <c r="Q2">
        <v>89.99</v>
      </c>
      <c r="R2">
        <v>90.14</v>
      </c>
      <c r="S2">
        <v>90.28</v>
      </c>
      <c r="T2">
        <v>90.41</v>
      </c>
      <c r="U2">
        <v>90.53</v>
      </c>
      <c r="V2">
        <v>90.65</v>
      </c>
      <c r="W2">
        <v>90.76</v>
      </c>
      <c r="X2">
        <v>90.87</v>
      </c>
      <c r="Y2">
        <v>90.98</v>
      </c>
      <c r="Z2">
        <v>91.08</v>
      </c>
      <c r="AA2">
        <v>91.17</v>
      </c>
      <c r="AB2">
        <v>91.26</v>
      </c>
      <c r="AC2">
        <v>91.35</v>
      </c>
      <c r="AD2">
        <v>91.44</v>
      </c>
      <c r="AE2">
        <v>91.52</v>
      </c>
      <c r="AF2">
        <v>91.6</v>
      </c>
      <c r="AG2">
        <v>91.68</v>
      </c>
      <c r="AH2">
        <v>91.75</v>
      </c>
      <c r="AI2" s="56">
        <f>Summary_Tables!C33</f>
        <v>84.45</v>
      </c>
    </row>
    <row r="3" spans="1:35" ht="12.75">
      <c r="A3" s="1"/>
      <c r="C3" s="55"/>
      <c r="D3" s="11">
        <f>MAX(C14:C104)</f>
        <v>200.7</v>
      </c>
      <c r="E3">
        <v>85.75</v>
      </c>
      <c r="F3">
        <v>86.08</v>
      </c>
      <c r="G3">
        <v>86.3</v>
      </c>
      <c r="H3">
        <v>86.53</v>
      </c>
      <c r="I3">
        <v>86.8</v>
      </c>
      <c r="J3">
        <v>87.47</v>
      </c>
      <c r="K3">
        <v>88.02</v>
      </c>
      <c r="L3">
        <v>88.62</v>
      </c>
      <c r="M3">
        <v>89.2</v>
      </c>
      <c r="N3">
        <v>89.48</v>
      </c>
      <c r="O3">
        <v>89.66</v>
      </c>
      <c r="P3">
        <v>89.83</v>
      </c>
      <c r="Q3">
        <v>89.99</v>
      </c>
      <c r="R3">
        <v>90.14</v>
      </c>
      <c r="S3">
        <v>90.28</v>
      </c>
      <c r="T3">
        <v>90.41</v>
      </c>
      <c r="U3">
        <v>90.53</v>
      </c>
      <c r="V3">
        <v>90.65</v>
      </c>
      <c r="W3">
        <v>90.76</v>
      </c>
      <c r="X3">
        <v>90.87</v>
      </c>
      <c r="Y3">
        <v>90.98</v>
      </c>
      <c r="Z3">
        <v>91.08</v>
      </c>
      <c r="AA3">
        <v>91.17</v>
      </c>
      <c r="AB3">
        <v>91.26</v>
      </c>
      <c r="AC3">
        <v>91.35</v>
      </c>
      <c r="AD3">
        <v>91.44</v>
      </c>
      <c r="AE3">
        <v>91.52</v>
      </c>
      <c r="AF3">
        <v>91.6</v>
      </c>
      <c r="AG3">
        <v>91.68</v>
      </c>
      <c r="AH3">
        <v>91.75</v>
      </c>
      <c r="AI3" s="56">
        <f>Summary_Tables!C33</f>
        <v>84.45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5</v>
      </c>
      <c r="F5">
        <v>7</v>
      </c>
      <c r="G5">
        <v>7</v>
      </c>
      <c r="H5">
        <v>8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10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11</v>
      </c>
      <c r="AA5">
        <v>11</v>
      </c>
      <c r="AB5">
        <v>12</v>
      </c>
      <c r="AC5">
        <v>12</v>
      </c>
      <c r="AD5">
        <v>12</v>
      </c>
      <c r="AE5">
        <v>12</v>
      </c>
      <c r="AF5">
        <v>12</v>
      </c>
      <c r="AG5">
        <v>12</v>
      </c>
      <c r="AH5">
        <v>12</v>
      </c>
      <c r="AI5" s="11"/>
    </row>
    <row r="6" spans="1:35" ht="12.75">
      <c r="A6" s="1"/>
      <c r="C6" s="132"/>
      <c r="D6" s="58" t="s">
        <v>41</v>
      </c>
      <c r="E6">
        <v>93.42</v>
      </c>
      <c r="F6">
        <v>102.91</v>
      </c>
      <c r="G6">
        <v>110.18</v>
      </c>
      <c r="H6">
        <v>125.68</v>
      </c>
      <c r="I6">
        <v>133.95</v>
      </c>
      <c r="J6">
        <v>139.29</v>
      </c>
      <c r="K6">
        <v>143.6</v>
      </c>
      <c r="L6">
        <v>148.38</v>
      </c>
      <c r="M6">
        <v>153.03</v>
      </c>
      <c r="N6">
        <v>155.24</v>
      </c>
      <c r="O6">
        <v>156.69</v>
      </c>
      <c r="P6">
        <v>158.05</v>
      </c>
      <c r="Q6">
        <v>159.31</v>
      </c>
      <c r="R6">
        <v>160.46</v>
      </c>
      <c r="S6">
        <v>161.56</v>
      </c>
      <c r="T6">
        <v>162.6</v>
      </c>
      <c r="U6">
        <v>163.59</v>
      </c>
      <c r="V6">
        <v>164.53</v>
      </c>
      <c r="W6">
        <v>165.44</v>
      </c>
      <c r="X6">
        <v>166.29</v>
      </c>
      <c r="Y6">
        <v>167.13</v>
      </c>
      <c r="Z6">
        <v>167.97</v>
      </c>
      <c r="AA6">
        <v>168.82</v>
      </c>
      <c r="AB6">
        <v>169.62</v>
      </c>
      <c r="AC6">
        <v>170.12</v>
      </c>
      <c r="AD6">
        <v>170.59</v>
      </c>
      <c r="AE6">
        <v>171.06</v>
      </c>
      <c r="AF6">
        <v>171.49</v>
      </c>
      <c r="AG6">
        <v>171.93</v>
      </c>
      <c r="AH6">
        <v>172.35</v>
      </c>
      <c r="AI6" s="11"/>
    </row>
    <row r="7" spans="1:35" ht="12.75">
      <c r="A7" s="1"/>
      <c r="C7" s="132"/>
      <c r="D7" s="58" t="s">
        <v>42</v>
      </c>
      <c r="E7">
        <v>78.05</v>
      </c>
      <c r="F7">
        <v>110.93</v>
      </c>
      <c r="G7">
        <v>134.09</v>
      </c>
      <c r="H7">
        <v>160.62</v>
      </c>
      <c r="I7">
        <v>196.29</v>
      </c>
      <c r="J7">
        <v>287.83</v>
      </c>
      <c r="K7">
        <v>364.22</v>
      </c>
      <c r="L7">
        <v>451.56</v>
      </c>
      <c r="M7">
        <v>539.1</v>
      </c>
      <c r="N7">
        <v>581.62</v>
      </c>
      <c r="O7">
        <v>609.94</v>
      </c>
      <c r="P7">
        <v>636.63</v>
      </c>
      <c r="Q7">
        <v>661.64</v>
      </c>
      <c r="R7">
        <v>684.47</v>
      </c>
      <c r="S7">
        <v>706.66</v>
      </c>
      <c r="T7">
        <v>727.7</v>
      </c>
      <c r="U7">
        <v>747.9</v>
      </c>
      <c r="V7">
        <v>767.08</v>
      </c>
      <c r="W7">
        <v>785.72</v>
      </c>
      <c r="X7">
        <v>803.46</v>
      </c>
      <c r="Y7">
        <v>820.8</v>
      </c>
      <c r="Z7">
        <v>837.39</v>
      </c>
      <c r="AA7">
        <v>853.4</v>
      </c>
      <c r="AB7">
        <v>868.81</v>
      </c>
      <c r="AC7">
        <v>883.78</v>
      </c>
      <c r="AD7">
        <v>898.11</v>
      </c>
      <c r="AE7">
        <v>912.3</v>
      </c>
      <c r="AF7">
        <v>925.17</v>
      </c>
      <c r="AG7">
        <v>938.58</v>
      </c>
      <c r="AH7">
        <v>951.51</v>
      </c>
      <c r="AI7" s="11"/>
    </row>
    <row r="8" spans="1:35" ht="12.75">
      <c r="A8" s="1"/>
      <c r="C8" s="132"/>
      <c r="D8" s="59" t="s">
        <v>43</v>
      </c>
      <c r="E8">
        <v>93.24</v>
      </c>
      <c r="F8">
        <v>102.68</v>
      </c>
      <c r="G8">
        <v>109.89</v>
      </c>
      <c r="H8">
        <v>125.33</v>
      </c>
      <c r="I8">
        <v>133.51</v>
      </c>
      <c r="J8">
        <v>138.68</v>
      </c>
      <c r="K8">
        <v>142.85</v>
      </c>
      <c r="L8">
        <v>147.48</v>
      </c>
      <c r="M8">
        <v>151.97</v>
      </c>
      <c r="N8">
        <v>154.11</v>
      </c>
      <c r="O8">
        <v>155.51</v>
      </c>
      <c r="P8">
        <v>156.83</v>
      </c>
      <c r="Q8">
        <v>158.05</v>
      </c>
      <c r="R8">
        <v>159.16</v>
      </c>
      <c r="S8">
        <v>160.22</v>
      </c>
      <c r="T8">
        <v>161.23</v>
      </c>
      <c r="U8">
        <v>162.19</v>
      </c>
      <c r="V8">
        <v>163.1</v>
      </c>
      <c r="W8">
        <v>163.97</v>
      </c>
      <c r="X8">
        <v>164.8</v>
      </c>
      <c r="Y8">
        <v>165.61</v>
      </c>
      <c r="Z8">
        <v>166.42</v>
      </c>
      <c r="AA8">
        <v>167.25</v>
      </c>
      <c r="AB8">
        <v>168.03</v>
      </c>
      <c r="AC8">
        <v>168.46</v>
      </c>
      <c r="AD8">
        <v>168.87</v>
      </c>
      <c r="AE8">
        <v>169.27</v>
      </c>
      <c r="AF8">
        <v>169.63</v>
      </c>
      <c r="AG8">
        <v>170.01</v>
      </c>
      <c r="AH8">
        <v>170.37</v>
      </c>
      <c r="AI8" s="11"/>
    </row>
    <row r="9" spans="1:35" ht="12.75">
      <c r="A9" s="1"/>
      <c r="C9" s="132"/>
      <c r="D9" s="59" t="s">
        <v>44</v>
      </c>
      <c r="E9">
        <v>0.84</v>
      </c>
      <c r="F9">
        <v>1.08</v>
      </c>
      <c r="G9">
        <v>1.22</v>
      </c>
      <c r="H9">
        <v>1.28</v>
      </c>
      <c r="I9">
        <v>1.47</v>
      </c>
      <c r="J9">
        <v>2.07</v>
      </c>
      <c r="K9">
        <v>2.54</v>
      </c>
      <c r="L9">
        <v>3.04</v>
      </c>
      <c r="M9">
        <v>3.52</v>
      </c>
      <c r="N9">
        <v>3.75</v>
      </c>
      <c r="O9">
        <v>3.89</v>
      </c>
      <c r="P9">
        <v>4.03</v>
      </c>
      <c r="Q9">
        <v>4.15</v>
      </c>
      <c r="R9">
        <v>4.27</v>
      </c>
      <c r="S9">
        <v>4.37</v>
      </c>
      <c r="T9">
        <v>4.48</v>
      </c>
      <c r="U9">
        <v>4.57</v>
      </c>
      <c r="V9">
        <v>4.66</v>
      </c>
      <c r="W9">
        <v>4.75</v>
      </c>
      <c r="X9">
        <v>4.83</v>
      </c>
      <c r="Y9">
        <v>4.91</v>
      </c>
      <c r="Z9">
        <v>4.99</v>
      </c>
      <c r="AA9">
        <v>5.06</v>
      </c>
      <c r="AB9">
        <v>5.12</v>
      </c>
      <c r="AC9">
        <v>5.2</v>
      </c>
      <c r="AD9">
        <v>5.26</v>
      </c>
      <c r="AE9">
        <v>5.33</v>
      </c>
      <c r="AF9">
        <v>5.39</v>
      </c>
      <c r="AG9">
        <v>5.46</v>
      </c>
      <c r="AH9">
        <v>5.52</v>
      </c>
      <c r="AI9" s="11"/>
    </row>
    <row r="10" spans="1:35" ht="12.75">
      <c r="A10" s="1"/>
      <c r="C10" s="132"/>
      <c r="D10" s="59" t="s">
        <v>45</v>
      </c>
      <c r="E10">
        <v>0.84</v>
      </c>
      <c r="F10">
        <v>1.08</v>
      </c>
      <c r="G10">
        <v>1.22</v>
      </c>
      <c r="H10">
        <v>1.28</v>
      </c>
      <c r="I10">
        <v>1.47</v>
      </c>
      <c r="J10">
        <v>2.08</v>
      </c>
      <c r="K10">
        <v>2.55</v>
      </c>
      <c r="L10">
        <v>3.06</v>
      </c>
      <c r="M10">
        <v>3.55</v>
      </c>
      <c r="N10">
        <v>3.77</v>
      </c>
      <c r="O10">
        <v>3.92</v>
      </c>
      <c r="P10">
        <v>4.06</v>
      </c>
      <c r="Q10">
        <v>4.19</v>
      </c>
      <c r="R10">
        <v>4.3</v>
      </c>
      <c r="S10">
        <v>4.41</v>
      </c>
      <c r="T10">
        <v>4.51</v>
      </c>
      <c r="U10">
        <v>4.61</v>
      </c>
      <c r="V10">
        <v>4.7</v>
      </c>
      <c r="W10">
        <v>4.79</v>
      </c>
      <c r="X10">
        <v>4.88</v>
      </c>
      <c r="Y10">
        <v>4.96</v>
      </c>
      <c r="Z10">
        <v>5.03</v>
      </c>
      <c r="AA10">
        <v>5.1</v>
      </c>
      <c r="AB10">
        <v>5.17</v>
      </c>
      <c r="AC10">
        <v>5.25</v>
      </c>
      <c r="AD10">
        <v>5.32</v>
      </c>
      <c r="AE10">
        <v>5.39</v>
      </c>
      <c r="AF10">
        <v>5.45</v>
      </c>
      <c r="AG10">
        <v>5.52</v>
      </c>
      <c r="AH10">
        <v>5.58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8.5</v>
      </c>
      <c r="D14">
        <v>97.86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11</v>
      </c>
      <c r="D15">
        <v>91.26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  <v>0</v>
      </c>
      <c r="AC15" s="62">
        <f t="shared" si="2"/>
        <v>0.0899999999999892</v>
      </c>
      <c r="AD15" s="62">
        <f t="shared" si="2"/>
        <v>0.1799999999999926</v>
      </c>
      <c r="AE15" s="62">
        <f t="shared" si="2"/>
        <v>0.2599999999999909</v>
      </c>
      <c r="AF15" s="62">
        <f t="shared" si="2"/>
        <v>0.3399999999999892</v>
      </c>
      <c r="AG15" s="62">
        <f t="shared" si="2"/>
        <v>0.4200000000000017</v>
      </c>
      <c r="AH15" s="62">
        <f t="shared" si="2"/>
        <v>0.4899999999999949</v>
      </c>
    </row>
    <row r="16" spans="1:34" ht="12.75">
      <c r="A16" s="1"/>
      <c r="C16">
        <v>31</v>
      </c>
      <c r="D16">
        <v>86.56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  <v>0.23999999999999488</v>
      </c>
      <c r="J16" s="62">
        <f t="shared" si="0"/>
        <v>0.9099999999999966</v>
      </c>
      <c r="K16" s="62">
        <f t="shared" si="0"/>
        <v>1.4599999999999937</v>
      </c>
      <c r="L16" s="62">
        <f t="shared" si="0"/>
        <v>2.0600000000000023</v>
      </c>
      <c r="M16" s="62">
        <f t="shared" si="0"/>
        <v>2.6400000000000006</v>
      </c>
      <c r="N16" s="62">
        <f t="shared" si="0"/>
        <v>2.9200000000000017</v>
      </c>
      <c r="O16" s="62">
        <f t="shared" si="1"/>
        <v>3.0999999999999943</v>
      </c>
      <c r="P16" s="62">
        <f t="shared" si="1"/>
        <v>3.269999999999996</v>
      </c>
      <c r="Q16" s="62">
        <f t="shared" si="1"/>
        <v>3.4299999999999926</v>
      </c>
      <c r="R16" s="62">
        <f t="shared" si="1"/>
        <v>3.5799999999999983</v>
      </c>
      <c r="S16" s="62">
        <f t="shared" si="1"/>
        <v>3.719999999999999</v>
      </c>
      <c r="T16" s="62">
        <f t="shared" si="1"/>
        <v>3.8499999999999943</v>
      </c>
      <c r="U16" s="62">
        <f t="shared" si="1"/>
        <v>3.969999999999999</v>
      </c>
      <c r="V16" s="62">
        <f t="shared" si="1"/>
        <v>4.090000000000003</v>
      </c>
      <c r="W16" s="62">
        <f t="shared" si="1"/>
        <v>4.200000000000003</v>
      </c>
      <c r="X16" s="62">
        <f t="shared" si="1"/>
        <v>4.310000000000002</v>
      </c>
      <c r="Y16" s="62">
        <f t="shared" si="2"/>
        <v>4.420000000000002</v>
      </c>
      <c r="Z16" s="62">
        <f t="shared" si="2"/>
        <v>4.519999999999996</v>
      </c>
      <c r="AA16" s="62">
        <f t="shared" si="2"/>
        <v>4.609999999999999</v>
      </c>
      <c r="AB16" s="62">
        <f t="shared" si="2"/>
        <v>4.700000000000003</v>
      </c>
      <c r="AC16" s="62">
        <f t="shared" si="2"/>
        <v>4.789999999999992</v>
      </c>
      <c r="AD16" s="62">
        <f t="shared" si="2"/>
        <v>4.8799999999999955</v>
      </c>
      <c r="AE16" s="62">
        <f t="shared" si="2"/>
        <v>4.959999999999994</v>
      </c>
      <c r="AF16" s="62">
        <f t="shared" si="2"/>
        <v>5.039999999999992</v>
      </c>
      <c r="AG16" s="62">
        <f t="shared" si="2"/>
        <v>5.1200000000000045</v>
      </c>
      <c r="AH16" s="62">
        <f t="shared" si="2"/>
        <v>5.189999999999998</v>
      </c>
    </row>
    <row r="17" spans="1:34" ht="12.75">
      <c r="A17" s="1"/>
      <c r="C17">
        <v>46.5</v>
      </c>
      <c r="D17">
        <v>86.49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  <v>0.04000000000000625</v>
      </c>
      <c r="I17" s="62">
        <f t="shared" si="0"/>
        <v>0.3100000000000023</v>
      </c>
      <c r="J17" s="62">
        <f t="shared" si="0"/>
        <v>0.980000000000004</v>
      </c>
      <c r="K17" s="62">
        <f t="shared" si="0"/>
        <v>1.5300000000000011</v>
      </c>
      <c r="L17" s="62">
        <f t="shared" si="0"/>
        <v>2.1300000000000097</v>
      </c>
      <c r="M17" s="62">
        <f t="shared" si="0"/>
        <v>2.710000000000008</v>
      </c>
      <c r="N17" s="62">
        <f t="shared" si="0"/>
        <v>2.990000000000009</v>
      </c>
      <c r="O17" s="62">
        <f t="shared" si="1"/>
        <v>3.1700000000000017</v>
      </c>
      <c r="P17" s="62">
        <f t="shared" si="1"/>
        <v>3.3400000000000034</v>
      </c>
      <c r="Q17" s="62">
        <f t="shared" si="1"/>
        <v>3.5</v>
      </c>
      <c r="R17" s="62">
        <f t="shared" si="1"/>
        <v>3.6500000000000057</v>
      </c>
      <c r="S17" s="62">
        <f t="shared" si="1"/>
        <v>3.7900000000000063</v>
      </c>
      <c r="T17" s="62">
        <f t="shared" si="1"/>
        <v>3.9200000000000017</v>
      </c>
      <c r="U17" s="62">
        <f t="shared" si="1"/>
        <v>4.040000000000006</v>
      </c>
      <c r="V17" s="62">
        <f t="shared" si="1"/>
        <v>4.160000000000011</v>
      </c>
      <c r="W17" s="62">
        <f t="shared" si="1"/>
        <v>4.27000000000001</v>
      </c>
      <c r="X17" s="62">
        <f t="shared" si="1"/>
        <v>4.38000000000001</v>
      </c>
      <c r="Y17" s="62">
        <f t="shared" si="2"/>
        <v>4.490000000000009</v>
      </c>
      <c r="Z17" s="62">
        <f t="shared" si="2"/>
        <v>4.590000000000003</v>
      </c>
      <c r="AA17" s="62">
        <f t="shared" si="2"/>
        <v>4.680000000000007</v>
      </c>
      <c r="AB17" s="62">
        <f t="shared" si="2"/>
        <v>4.77000000000001</v>
      </c>
      <c r="AC17" s="62">
        <f t="shared" si="2"/>
        <v>4.859999999999999</v>
      </c>
      <c r="AD17" s="62">
        <f t="shared" si="2"/>
        <v>4.950000000000003</v>
      </c>
      <c r="AE17" s="62">
        <f t="shared" si="2"/>
        <v>5.030000000000001</v>
      </c>
      <c r="AF17" s="62">
        <f t="shared" si="2"/>
        <v>5.109999999999999</v>
      </c>
      <c r="AG17" s="62">
        <f t="shared" si="2"/>
        <v>5.190000000000012</v>
      </c>
      <c r="AH17" s="62">
        <f t="shared" si="2"/>
        <v>5.260000000000005</v>
      </c>
    </row>
    <row r="18" spans="1:34" ht="12.75">
      <c r="A18" s="1"/>
      <c r="C18">
        <v>60</v>
      </c>
      <c r="D18">
        <v>86.06</v>
      </c>
      <c r="E18" s="62">
        <f t="shared" si="0"/>
      </c>
      <c r="F18" s="62">
        <f t="shared" si="0"/>
        <v>0.01999999999999602</v>
      </c>
      <c r="G18" s="62">
        <f t="shared" si="0"/>
        <v>0.23999999999999488</v>
      </c>
      <c r="H18" s="62">
        <f t="shared" si="0"/>
        <v>0.46999999999999886</v>
      </c>
      <c r="I18" s="62">
        <f t="shared" si="0"/>
        <v>0.7399999999999949</v>
      </c>
      <c r="J18" s="62">
        <f t="shared" si="0"/>
        <v>1.4099999999999966</v>
      </c>
      <c r="K18" s="62">
        <f t="shared" si="0"/>
        <v>1.9599999999999937</v>
      </c>
      <c r="L18" s="62">
        <f t="shared" si="0"/>
        <v>2.5600000000000023</v>
      </c>
      <c r="M18" s="62">
        <f t="shared" si="0"/>
        <v>3.1400000000000006</v>
      </c>
      <c r="N18" s="62">
        <f t="shared" si="0"/>
        <v>3.4200000000000017</v>
      </c>
      <c r="O18" s="62">
        <f t="shared" si="1"/>
        <v>3.5999999999999943</v>
      </c>
      <c r="P18" s="62">
        <f t="shared" si="1"/>
        <v>3.769999999999996</v>
      </c>
      <c r="Q18" s="62">
        <f t="shared" si="1"/>
        <v>3.9299999999999926</v>
      </c>
      <c r="R18" s="62">
        <f t="shared" si="1"/>
        <v>4.079999999999998</v>
      </c>
      <c r="S18" s="62">
        <f t="shared" si="1"/>
        <v>4.219999999999999</v>
      </c>
      <c r="T18" s="62">
        <f t="shared" si="1"/>
        <v>4.349999999999994</v>
      </c>
      <c r="U18" s="62">
        <f t="shared" si="1"/>
        <v>4.469999999999999</v>
      </c>
      <c r="V18" s="62">
        <f t="shared" si="1"/>
        <v>4.590000000000003</v>
      </c>
      <c r="W18" s="62">
        <f t="shared" si="1"/>
        <v>4.700000000000003</v>
      </c>
      <c r="X18" s="62">
        <f t="shared" si="1"/>
        <v>4.810000000000002</v>
      </c>
      <c r="Y18" s="62">
        <f t="shared" si="2"/>
        <v>4.920000000000002</v>
      </c>
      <c r="Z18" s="62">
        <f t="shared" si="2"/>
        <v>5.019999999999996</v>
      </c>
      <c r="AA18" s="62">
        <f t="shared" si="2"/>
        <v>5.109999999999999</v>
      </c>
      <c r="AB18" s="62">
        <f t="shared" si="2"/>
        <v>5.200000000000003</v>
      </c>
      <c r="AC18" s="62">
        <f t="shared" si="2"/>
        <v>5.289999999999992</v>
      </c>
      <c r="AD18" s="62">
        <f t="shared" si="2"/>
        <v>5.3799999999999955</v>
      </c>
      <c r="AE18" s="62">
        <f t="shared" si="2"/>
        <v>5.459999999999994</v>
      </c>
      <c r="AF18" s="62">
        <f t="shared" si="2"/>
        <v>5.539999999999992</v>
      </c>
      <c r="AG18" s="62">
        <f t="shared" si="2"/>
        <v>5.6200000000000045</v>
      </c>
      <c r="AH18" s="62">
        <f t="shared" si="2"/>
        <v>5.689999999999998</v>
      </c>
    </row>
    <row r="19" spans="1:34" ht="12.75">
      <c r="A19" s="1"/>
      <c r="C19">
        <v>85</v>
      </c>
      <c r="D19">
        <v>84.99</v>
      </c>
      <c r="E19" s="62">
        <f t="shared" si="0"/>
        <v>0.7600000000000051</v>
      </c>
      <c r="F19" s="62">
        <f t="shared" si="0"/>
        <v>1.0900000000000034</v>
      </c>
      <c r="G19" s="62">
        <f t="shared" si="0"/>
        <v>1.3100000000000023</v>
      </c>
      <c r="H19" s="62">
        <f t="shared" si="0"/>
        <v>1.5400000000000063</v>
      </c>
      <c r="I19" s="62">
        <f t="shared" si="0"/>
        <v>1.8100000000000023</v>
      </c>
      <c r="J19" s="62">
        <f t="shared" si="0"/>
        <v>2.480000000000004</v>
      </c>
      <c r="K19" s="62">
        <f t="shared" si="0"/>
        <v>3.030000000000001</v>
      </c>
      <c r="L19" s="62">
        <f t="shared" si="0"/>
        <v>3.6300000000000097</v>
      </c>
      <c r="M19" s="62">
        <f t="shared" si="0"/>
        <v>4.210000000000008</v>
      </c>
      <c r="N19" s="62">
        <f t="shared" si="0"/>
        <v>4.490000000000009</v>
      </c>
      <c r="O19" s="62">
        <f t="shared" si="1"/>
        <v>4.670000000000002</v>
      </c>
      <c r="P19" s="62">
        <f t="shared" si="1"/>
        <v>4.840000000000003</v>
      </c>
      <c r="Q19" s="62">
        <f t="shared" si="1"/>
        <v>5</v>
      </c>
      <c r="R19" s="62">
        <f t="shared" si="1"/>
        <v>5.150000000000006</v>
      </c>
      <c r="S19" s="62">
        <f t="shared" si="1"/>
        <v>5.290000000000006</v>
      </c>
      <c r="T19" s="62">
        <f t="shared" si="1"/>
        <v>5.420000000000002</v>
      </c>
      <c r="U19" s="62">
        <f t="shared" si="1"/>
        <v>5.540000000000006</v>
      </c>
      <c r="V19" s="62">
        <f t="shared" si="1"/>
        <v>5.660000000000011</v>
      </c>
      <c r="W19" s="62">
        <f t="shared" si="1"/>
        <v>5.77000000000001</v>
      </c>
      <c r="X19" s="62">
        <f t="shared" si="1"/>
        <v>5.88000000000001</v>
      </c>
      <c r="Y19" s="62">
        <f t="shared" si="2"/>
        <v>5.990000000000009</v>
      </c>
      <c r="Z19" s="62">
        <f t="shared" si="2"/>
        <v>6.090000000000003</v>
      </c>
      <c r="AA19" s="62">
        <f t="shared" si="2"/>
        <v>6.180000000000007</v>
      </c>
      <c r="AB19" s="62">
        <f t="shared" si="2"/>
        <v>6.27000000000001</v>
      </c>
      <c r="AC19" s="62">
        <f t="shared" si="2"/>
        <v>6.359999999999999</v>
      </c>
      <c r="AD19" s="62">
        <f t="shared" si="2"/>
        <v>6.450000000000003</v>
      </c>
      <c r="AE19" s="62">
        <f t="shared" si="2"/>
        <v>6.530000000000001</v>
      </c>
      <c r="AF19" s="62">
        <f t="shared" si="2"/>
        <v>6.609999999999999</v>
      </c>
      <c r="AG19" s="62">
        <f t="shared" si="2"/>
        <v>6.690000000000012</v>
      </c>
      <c r="AH19" s="62">
        <f t="shared" si="2"/>
        <v>6.760000000000005</v>
      </c>
    </row>
    <row r="20" spans="1:34" ht="12.75">
      <c r="A20" s="1"/>
      <c r="C20">
        <v>103</v>
      </c>
      <c r="D20">
        <v>84.93</v>
      </c>
      <c r="E20" s="62">
        <f t="shared" si="0"/>
        <v>0.8199999999999932</v>
      </c>
      <c r="F20" s="62">
        <f t="shared" si="0"/>
        <v>1.1499999999999915</v>
      </c>
      <c r="G20" s="62">
        <f t="shared" si="0"/>
        <v>1.3699999999999903</v>
      </c>
      <c r="H20" s="62">
        <f t="shared" si="0"/>
        <v>1.5999999999999943</v>
      </c>
      <c r="I20" s="62">
        <f t="shared" si="0"/>
        <v>1.8699999999999903</v>
      </c>
      <c r="J20" s="62">
        <f t="shared" si="0"/>
        <v>2.539999999999992</v>
      </c>
      <c r="K20" s="62">
        <f t="shared" si="0"/>
        <v>3.089999999999989</v>
      </c>
      <c r="L20" s="62">
        <f t="shared" si="0"/>
        <v>3.6899999999999977</v>
      </c>
      <c r="M20" s="62">
        <f t="shared" si="0"/>
        <v>4.269999999999996</v>
      </c>
      <c r="N20" s="62">
        <f t="shared" si="0"/>
        <v>4.549999999999997</v>
      </c>
      <c r="O20" s="62">
        <f t="shared" si="1"/>
        <v>4.72999999999999</v>
      </c>
      <c r="P20" s="62">
        <f t="shared" si="1"/>
        <v>4.8999999999999915</v>
      </c>
      <c r="Q20" s="62">
        <f t="shared" si="1"/>
        <v>5.059999999999988</v>
      </c>
      <c r="R20" s="62">
        <f t="shared" si="1"/>
        <v>5.209999999999994</v>
      </c>
      <c r="S20" s="62">
        <f t="shared" si="1"/>
        <v>5.349999999999994</v>
      </c>
      <c r="T20" s="62">
        <f t="shared" si="1"/>
        <v>5.47999999999999</v>
      </c>
      <c r="U20" s="62">
        <f t="shared" si="1"/>
        <v>5.599999999999994</v>
      </c>
      <c r="V20" s="62">
        <f t="shared" si="1"/>
        <v>5.719999999999999</v>
      </c>
      <c r="W20" s="62">
        <f t="shared" si="1"/>
        <v>5.829999999999998</v>
      </c>
      <c r="X20" s="62">
        <f t="shared" si="1"/>
        <v>5.939999999999998</v>
      </c>
      <c r="Y20" s="62">
        <f t="shared" si="2"/>
        <v>6.049999999999997</v>
      </c>
      <c r="Z20" s="62">
        <f t="shared" si="2"/>
        <v>6.1499999999999915</v>
      </c>
      <c r="AA20" s="62">
        <f t="shared" si="2"/>
        <v>6.239999999999995</v>
      </c>
      <c r="AB20" s="62">
        <f t="shared" si="2"/>
        <v>6.329999999999998</v>
      </c>
      <c r="AC20" s="62">
        <f t="shared" si="2"/>
        <v>6.4199999999999875</v>
      </c>
      <c r="AD20" s="62">
        <f t="shared" si="2"/>
        <v>6.509999999999991</v>
      </c>
      <c r="AE20" s="62">
        <f t="shared" si="2"/>
        <v>6.589999999999989</v>
      </c>
      <c r="AF20" s="62">
        <f t="shared" si="2"/>
        <v>6.6699999999999875</v>
      </c>
      <c r="AG20" s="62">
        <f t="shared" si="2"/>
        <v>6.75</v>
      </c>
      <c r="AH20" s="62">
        <f t="shared" si="2"/>
        <v>6.819999999999993</v>
      </c>
    </row>
    <row r="21" spans="1:34" ht="12.75">
      <c r="A21" s="1"/>
      <c r="C21">
        <v>124</v>
      </c>
      <c r="D21">
        <v>84.54</v>
      </c>
      <c r="E21" s="62">
        <f t="shared" si="0"/>
        <v>1.2099999999999937</v>
      </c>
      <c r="F21" s="62">
        <f t="shared" si="0"/>
        <v>1.539999999999992</v>
      </c>
      <c r="G21" s="62">
        <f t="shared" si="0"/>
        <v>1.759999999999991</v>
      </c>
      <c r="H21" s="62">
        <f t="shared" si="0"/>
        <v>1.9899999999999949</v>
      </c>
      <c r="I21" s="62">
        <f t="shared" si="0"/>
        <v>2.259999999999991</v>
      </c>
      <c r="J21" s="62">
        <f t="shared" si="0"/>
        <v>2.9299999999999926</v>
      </c>
      <c r="K21" s="62">
        <f t="shared" si="0"/>
        <v>3.4799999999999898</v>
      </c>
      <c r="L21" s="62">
        <f t="shared" si="0"/>
        <v>4.079999999999998</v>
      </c>
      <c r="M21" s="62">
        <f t="shared" si="0"/>
        <v>4.659999999999997</v>
      </c>
      <c r="N21" s="62">
        <f t="shared" si="0"/>
        <v>4.939999999999998</v>
      </c>
      <c r="O21" s="62">
        <f t="shared" si="1"/>
        <v>5.11999999999999</v>
      </c>
      <c r="P21" s="62">
        <f t="shared" si="1"/>
        <v>5.289999999999992</v>
      </c>
      <c r="Q21" s="62">
        <f t="shared" si="1"/>
        <v>5.449999999999989</v>
      </c>
      <c r="R21" s="62">
        <f t="shared" si="1"/>
        <v>5.599999999999994</v>
      </c>
      <c r="S21" s="62">
        <f t="shared" si="1"/>
        <v>5.739999999999995</v>
      </c>
      <c r="T21" s="62">
        <f t="shared" si="1"/>
        <v>5.86999999999999</v>
      </c>
      <c r="U21" s="62">
        <f t="shared" si="1"/>
        <v>5.989999999999995</v>
      </c>
      <c r="V21" s="62">
        <f t="shared" si="1"/>
        <v>6.109999999999999</v>
      </c>
      <c r="W21" s="62">
        <f t="shared" si="1"/>
        <v>6.219999999999999</v>
      </c>
      <c r="X21" s="62">
        <f t="shared" si="1"/>
        <v>6.329999999999998</v>
      </c>
      <c r="Y21" s="62">
        <f t="shared" si="2"/>
        <v>6.439999999999998</v>
      </c>
      <c r="Z21" s="62">
        <f t="shared" si="2"/>
        <v>6.539999999999992</v>
      </c>
      <c r="AA21" s="62">
        <f t="shared" si="2"/>
        <v>6.6299999999999955</v>
      </c>
      <c r="AB21" s="62">
        <f t="shared" si="2"/>
        <v>6.719999999999999</v>
      </c>
      <c r="AC21" s="62">
        <f t="shared" si="2"/>
        <v>6.809999999999988</v>
      </c>
      <c r="AD21" s="62">
        <f t="shared" si="2"/>
        <v>6.8999999999999915</v>
      </c>
      <c r="AE21" s="62">
        <f t="shared" si="2"/>
        <v>6.97999999999999</v>
      </c>
      <c r="AF21" s="62">
        <f t="shared" si="2"/>
        <v>7.059999999999988</v>
      </c>
      <c r="AG21" s="62">
        <f t="shared" si="2"/>
        <v>7.140000000000001</v>
      </c>
      <c r="AH21" s="62">
        <f t="shared" si="2"/>
        <v>7.209999999999994</v>
      </c>
    </row>
    <row r="22" spans="1:34" ht="12.75">
      <c r="A22" s="1"/>
      <c r="C22">
        <v>141</v>
      </c>
      <c r="D22">
        <v>84.9</v>
      </c>
      <c r="E22" s="62">
        <f t="shared" si="0"/>
        <v>0.8499999999999943</v>
      </c>
      <c r="F22" s="62">
        <f t="shared" si="0"/>
        <v>1.1799999999999926</v>
      </c>
      <c r="G22" s="62">
        <f t="shared" si="0"/>
        <v>1.3999999999999915</v>
      </c>
      <c r="H22" s="62">
        <f t="shared" si="0"/>
        <v>1.6299999999999955</v>
      </c>
      <c r="I22" s="62">
        <f t="shared" si="0"/>
        <v>1.8999999999999915</v>
      </c>
      <c r="J22" s="62">
        <f t="shared" si="0"/>
        <v>2.569999999999993</v>
      </c>
      <c r="K22" s="62">
        <f t="shared" si="0"/>
        <v>3.1199999999999903</v>
      </c>
      <c r="L22" s="62">
        <f t="shared" si="0"/>
        <v>3.719999999999999</v>
      </c>
      <c r="M22" s="62">
        <f t="shared" si="0"/>
        <v>4.299999999999997</v>
      </c>
      <c r="N22" s="62">
        <f t="shared" si="0"/>
        <v>4.579999999999998</v>
      </c>
      <c r="O22" s="62">
        <f t="shared" si="1"/>
        <v>4.759999999999991</v>
      </c>
      <c r="P22" s="62">
        <f t="shared" si="1"/>
        <v>4.929999999999993</v>
      </c>
      <c r="Q22" s="62">
        <f t="shared" si="1"/>
        <v>5.089999999999989</v>
      </c>
      <c r="R22" s="62">
        <f t="shared" si="1"/>
        <v>5.239999999999995</v>
      </c>
      <c r="S22" s="62">
        <f t="shared" si="1"/>
        <v>5.3799999999999955</v>
      </c>
      <c r="T22" s="62">
        <f t="shared" si="1"/>
        <v>5.509999999999991</v>
      </c>
      <c r="U22" s="62">
        <f t="shared" si="1"/>
        <v>5.6299999999999955</v>
      </c>
      <c r="V22" s="62">
        <f t="shared" si="1"/>
        <v>5.75</v>
      </c>
      <c r="W22" s="62">
        <f t="shared" si="1"/>
        <v>5.859999999999999</v>
      </c>
      <c r="X22" s="62">
        <f t="shared" si="1"/>
        <v>5.969999999999999</v>
      </c>
      <c r="Y22" s="62">
        <f t="shared" si="2"/>
        <v>6.079999999999998</v>
      </c>
      <c r="Z22" s="62">
        <f t="shared" si="2"/>
        <v>6.179999999999993</v>
      </c>
      <c r="AA22" s="62">
        <f t="shared" si="2"/>
        <v>6.269999999999996</v>
      </c>
      <c r="AB22" s="62">
        <f t="shared" si="2"/>
        <v>6.359999999999999</v>
      </c>
      <c r="AC22" s="62">
        <f t="shared" si="2"/>
        <v>6.449999999999989</v>
      </c>
      <c r="AD22" s="62">
        <f t="shared" si="2"/>
        <v>6.539999999999992</v>
      </c>
      <c r="AE22" s="62">
        <f t="shared" si="2"/>
        <v>6.61999999999999</v>
      </c>
      <c r="AF22" s="62">
        <f t="shared" si="2"/>
        <v>6.699999999999989</v>
      </c>
      <c r="AG22" s="62">
        <f t="shared" si="2"/>
        <v>6.780000000000001</v>
      </c>
      <c r="AH22" s="62">
        <f t="shared" si="2"/>
        <v>6.849999999999994</v>
      </c>
    </row>
    <row r="23" spans="1:34" ht="12.75">
      <c r="A23" s="1"/>
      <c r="C23">
        <v>155</v>
      </c>
      <c r="D23">
        <v>84.45</v>
      </c>
      <c r="E23" s="62">
        <f t="shared" si="0"/>
        <v>1.2999999999999972</v>
      </c>
      <c r="F23" s="62">
        <f t="shared" si="0"/>
        <v>1.6299999999999955</v>
      </c>
      <c r="G23" s="62">
        <f t="shared" si="0"/>
        <v>1.8499999999999943</v>
      </c>
      <c r="H23" s="62">
        <f t="shared" si="0"/>
        <v>2.0799999999999983</v>
      </c>
      <c r="I23" s="62">
        <f t="shared" si="0"/>
        <v>2.3499999999999943</v>
      </c>
      <c r="J23" s="62">
        <f t="shared" si="0"/>
        <v>3.019999999999996</v>
      </c>
      <c r="K23" s="62">
        <f t="shared" si="0"/>
        <v>3.569999999999993</v>
      </c>
      <c r="L23" s="62">
        <f t="shared" si="0"/>
        <v>4.170000000000002</v>
      </c>
      <c r="M23" s="62">
        <f t="shared" si="0"/>
        <v>4.75</v>
      </c>
      <c r="N23" s="62">
        <f t="shared" si="0"/>
        <v>5.030000000000001</v>
      </c>
      <c r="O23" s="62">
        <f t="shared" si="1"/>
        <v>5.209999999999994</v>
      </c>
      <c r="P23" s="62">
        <f t="shared" si="1"/>
        <v>5.3799999999999955</v>
      </c>
      <c r="Q23" s="62">
        <f t="shared" si="1"/>
        <v>5.539999999999992</v>
      </c>
      <c r="R23" s="62">
        <f t="shared" si="1"/>
        <v>5.689999999999998</v>
      </c>
      <c r="S23" s="62">
        <f t="shared" si="1"/>
        <v>5.829999999999998</v>
      </c>
      <c r="T23" s="62">
        <f t="shared" si="1"/>
        <v>5.959999999999994</v>
      </c>
      <c r="U23" s="62">
        <f t="shared" si="1"/>
        <v>6.079999999999998</v>
      </c>
      <c r="V23" s="62">
        <f t="shared" si="1"/>
        <v>6.200000000000003</v>
      </c>
      <c r="W23" s="62">
        <f t="shared" si="1"/>
        <v>6.310000000000002</v>
      </c>
      <c r="X23" s="62">
        <f t="shared" si="1"/>
        <v>6.420000000000002</v>
      </c>
      <c r="Y23" s="62">
        <f t="shared" si="2"/>
        <v>6.530000000000001</v>
      </c>
      <c r="Z23" s="62">
        <f t="shared" si="2"/>
        <v>6.6299999999999955</v>
      </c>
      <c r="AA23" s="62">
        <f t="shared" si="2"/>
        <v>6.719999999999999</v>
      </c>
      <c r="AB23" s="62">
        <f t="shared" si="2"/>
        <v>6.810000000000002</v>
      </c>
      <c r="AC23" s="62">
        <f t="shared" si="2"/>
        <v>6.8999999999999915</v>
      </c>
      <c r="AD23" s="62">
        <f t="shared" si="2"/>
        <v>6.989999999999995</v>
      </c>
      <c r="AE23" s="62">
        <f t="shared" si="2"/>
        <v>7.069999999999993</v>
      </c>
      <c r="AF23" s="62">
        <f t="shared" si="2"/>
        <v>7.1499999999999915</v>
      </c>
      <c r="AG23" s="62">
        <f t="shared" si="2"/>
        <v>7.230000000000004</v>
      </c>
      <c r="AH23" s="62">
        <f t="shared" si="2"/>
        <v>7.299999999999997</v>
      </c>
    </row>
    <row r="24" spans="1:34" ht="12.75">
      <c r="A24" s="1"/>
      <c r="C24">
        <v>162</v>
      </c>
      <c r="D24">
        <v>86.07</v>
      </c>
      <c r="E24" s="62">
        <f aca="true" t="shared" si="3" ref="E24:N30">IF(E$2&lt;$D24,"",E$2-$D24)</f>
      </c>
      <c r="F24" s="62">
        <f t="shared" si="3"/>
        <v>0.010000000000005116</v>
      </c>
      <c r="G24" s="62">
        <f t="shared" si="3"/>
        <v>0.23000000000000398</v>
      </c>
      <c r="H24" s="62">
        <f t="shared" si="3"/>
        <v>0.46000000000000796</v>
      </c>
      <c r="I24" s="62">
        <f t="shared" si="3"/>
        <v>0.730000000000004</v>
      </c>
      <c r="J24" s="62">
        <f t="shared" si="3"/>
        <v>1.4000000000000057</v>
      </c>
      <c r="K24" s="62">
        <f t="shared" si="3"/>
        <v>1.9500000000000028</v>
      </c>
      <c r="L24" s="62">
        <f t="shared" si="3"/>
        <v>2.5500000000000114</v>
      </c>
      <c r="M24" s="62">
        <f t="shared" si="3"/>
        <v>3.1300000000000097</v>
      </c>
      <c r="N24" s="62">
        <f t="shared" si="3"/>
        <v>3.410000000000011</v>
      </c>
      <c r="O24" s="62">
        <f aca="true" t="shared" si="4" ref="O24:X30">IF(O$2&lt;$D24,"",O$2-$D24)</f>
        <v>3.5900000000000034</v>
      </c>
      <c r="P24" s="62">
        <f t="shared" si="4"/>
        <v>3.760000000000005</v>
      </c>
      <c r="Q24" s="62">
        <f t="shared" si="4"/>
        <v>3.9200000000000017</v>
      </c>
      <c r="R24" s="62">
        <f t="shared" si="4"/>
        <v>4.070000000000007</v>
      </c>
      <c r="S24" s="62">
        <f t="shared" si="4"/>
        <v>4.210000000000008</v>
      </c>
      <c r="T24" s="62">
        <f t="shared" si="4"/>
        <v>4.340000000000003</v>
      </c>
      <c r="U24" s="62">
        <f t="shared" si="4"/>
        <v>4.460000000000008</v>
      </c>
      <c r="V24" s="62">
        <f t="shared" si="4"/>
        <v>4.5800000000000125</v>
      </c>
      <c r="W24" s="62">
        <f t="shared" si="4"/>
        <v>4.690000000000012</v>
      </c>
      <c r="X24" s="62">
        <f t="shared" si="4"/>
        <v>4.800000000000011</v>
      </c>
      <c r="Y24" s="62">
        <f aca="true" t="shared" si="5" ref="Y24:AH30">IF(Y$2&lt;$D24,"",Y$2-$D24)</f>
        <v>4.910000000000011</v>
      </c>
      <c r="Z24" s="62">
        <f t="shared" si="5"/>
        <v>5.010000000000005</v>
      </c>
      <c r="AA24" s="62">
        <f t="shared" si="5"/>
        <v>5.1000000000000085</v>
      </c>
      <c r="AB24" s="62">
        <f t="shared" si="5"/>
        <v>5.190000000000012</v>
      </c>
      <c r="AC24" s="62">
        <f t="shared" si="5"/>
        <v>5.280000000000001</v>
      </c>
      <c r="AD24" s="62">
        <f t="shared" si="5"/>
        <v>5.3700000000000045</v>
      </c>
      <c r="AE24" s="62">
        <f t="shared" si="5"/>
        <v>5.450000000000003</v>
      </c>
      <c r="AF24" s="62">
        <f t="shared" si="5"/>
        <v>5.530000000000001</v>
      </c>
      <c r="AG24" s="62">
        <f t="shared" si="5"/>
        <v>5.610000000000014</v>
      </c>
      <c r="AH24" s="62">
        <f t="shared" si="5"/>
        <v>5.680000000000007</v>
      </c>
    </row>
    <row r="25" spans="1:34" ht="12.75">
      <c r="A25" s="1"/>
      <c r="C25">
        <v>163</v>
      </c>
      <c r="D25">
        <v>86.66</v>
      </c>
      <c r="E25" s="62">
        <f t="shared" si="3"/>
      </c>
      <c r="F25" s="62">
        <f t="shared" si="3"/>
      </c>
      <c r="G25" s="62">
        <f t="shared" si="3"/>
      </c>
      <c r="H25" s="62">
        <f t="shared" si="3"/>
      </c>
      <c r="I25" s="62">
        <f t="shared" si="3"/>
        <v>0.14000000000000057</v>
      </c>
      <c r="J25" s="62">
        <f t="shared" si="3"/>
        <v>0.8100000000000023</v>
      </c>
      <c r="K25" s="62">
        <f t="shared" si="3"/>
        <v>1.3599999999999994</v>
      </c>
      <c r="L25" s="62">
        <f t="shared" si="3"/>
        <v>1.960000000000008</v>
      </c>
      <c r="M25" s="62">
        <f t="shared" si="3"/>
        <v>2.5400000000000063</v>
      </c>
      <c r="N25" s="62">
        <f t="shared" si="3"/>
        <v>2.8200000000000074</v>
      </c>
      <c r="O25" s="62">
        <f t="shared" si="4"/>
        <v>3</v>
      </c>
      <c r="P25" s="62">
        <f t="shared" si="4"/>
        <v>3.1700000000000017</v>
      </c>
      <c r="Q25" s="62">
        <f t="shared" si="4"/>
        <v>3.3299999999999983</v>
      </c>
      <c r="R25" s="62">
        <f t="shared" si="4"/>
        <v>3.480000000000004</v>
      </c>
      <c r="S25" s="62">
        <f t="shared" si="4"/>
        <v>3.6200000000000045</v>
      </c>
      <c r="T25" s="62">
        <f t="shared" si="4"/>
        <v>3.75</v>
      </c>
      <c r="U25" s="62">
        <f t="shared" si="4"/>
        <v>3.8700000000000045</v>
      </c>
      <c r="V25" s="62">
        <f t="shared" si="4"/>
        <v>3.990000000000009</v>
      </c>
      <c r="W25" s="62">
        <f t="shared" si="4"/>
        <v>4.1000000000000085</v>
      </c>
      <c r="X25" s="62">
        <f t="shared" si="4"/>
        <v>4.210000000000008</v>
      </c>
      <c r="Y25" s="62">
        <f t="shared" si="5"/>
        <v>4.320000000000007</v>
      </c>
      <c r="Z25" s="62">
        <f t="shared" si="5"/>
        <v>4.420000000000002</v>
      </c>
      <c r="AA25" s="62">
        <f t="shared" si="5"/>
        <v>4.510000000000005</v>
      </c>
      <c r="AB25" s="62">
        <f t="shared" si="5"/>
        <v>4.6000000000000085</v>
      </c>
      <c r="AC25" s="62">
        <f t="shared" si="5"/>
        <v>4.689999999999998</v>
      </c>
      <c r="AD25" s="62">
        <f t="shared" si="5"/>
        <v>4.780000000000001</v>
      </c>
      <c r="AE25" s="62">
        <f t="shared" si="5"/>
        <v>4.859999999999999</v>
      </c>
      <c r="AF25" s="62">
        <f t="shared" si="5"/>
        <v>4.939999999999998</v>
      </c>
      <c r="AG25" s="62">
        <f t="shared" si="5"/>
        <v>5.02000000000001</v>
      </c>
      <c r="AH25" s="62">
        <f t="shared" si="5"/>
        <v>5.090000000000003</v>
      </c>
    </row>
    <row r="26" spans="1:34" ht="12.75">
      <c r="A26" s="1"/>
      <c r="C26">
        <v>178</v>
      </c>
      <c r="D26">
        <v>91.03</v>
      </c>
      <c r="E26" s="62">
        <f t="shared" si="3"/>
      </c>
      <c r="F26" s="62">
        <f t="shared" si="3"/>
      </c>
      <c r="G26" s="62">
        <f t="shared" si="3"/>
      </c>
      <c r="H26" s="62">
        <f t="shared" si="3"/>
      </c>
      <c r="I26" s="62">
        <f t="shared" si="3"/>
      </c>
      <c r="J26" s="62">
        <f t="shared" si="3"/>
      </c>
      <c r="K26" s="62">
        <f t="shared" si="3"/>
      </c>
      <c r="L26" s="62">
        <f t="shared" si="3"/>
      </c>
      <c r="M26" s="62">
        <f t="shared" si="3"/>
      </c>
      <c r="N26" s="62">
        <f t="shared" si="3"/>
      </c>
      <c r="O26" s="62">
        <f t="shared" si="4"/>
      </c>
      <c r="P26" s="62">
        <f t="shared" si="4"/>
      </c>
      <c r="Q26" s="62">
        <f t="shared" si="4"/>
      </c>
      <c r="R26" s="62">
        <f t="shared" si="4"/>
      </c>
      <c r="S26" s="62">
        <f t="shared" si="4"/>
      </c>
      <c r="T26" s="62">
        <f t="shared" si="4"/>
      </c>
      <c r="U26" s="62">
        <f t="shared" si="4"/>
      </c>
      <c r="V26" s="62">
        <f t="shared" si="4"/>
      </c>
      <c r="W26" s="62">
        <f t="shared" si="4"/>
      </c>
      <c r="X26" s="62">
        <f t="shared" si="4"/>
      </c>
      <c r="Y26" s="62">
        <f t="shared" si="5"/>
      </c>
      <c r="Z26" s="62">
        <f t="shared" si="5"/>
        <v>0.04999999999999716</v>
      </c>
      <c r="AA26" s="62">
        <f t="shared" si="5"/>
        <v>0.14000000000000057</v>
      </c>
      <c r="AB26" s="62">
        <f t="shared" si="5"/>
        <v>0.23000000000000398</v>
      </c>
      <c r="AC26" s="62">
        <f t="shared" si="5"/>
        <v>0.3199999999999932</v>
      </c>
      <c r="AD26" s="62">
        <f t="shared" si="5"/>
        <v>0.4099999999999966</v>
      </c>
      <c r="AE26" s="62">
        <f t="shared" si="5"/>
        <v>0.4899999999999949</v>
      </c>
      <c r="AF26" s="62">
        <f t="shared" si="5"/>
        <v>0.5699999999999932</v>
      </c>
      <c r="AG26" s="62">
        <f t="shared" si="5"/>
        <v>0.6500000000000057</v>
      </c>
      <c r="AH26" s="62">
        <f t="shared" si="5"/>
        <v>0.7199999999999989</v>
      </c>
    </row>
    <row r="27" spans="1:34" ht="12.75">
      <c r="A27" s="1"/>
      <c r="C27">
        <v>188</v>
      </c>
      <c r="D27">
        <v>93.3</v>
      </c>
      <c r="E27" s="62">
        <f t="shared" si="3"/>
      </c>
      <c r="F27" s="62">
        <f t="shared" si="3"/>
      </c>
      <c r="G27" s="62">
        <f t="shared" si="3"/>
      </c>
      <c r="H27" s="62">
        <f t="shared" si="3"/>
      </c>
      <c r="I27" s="62">
        <f t="shared" si="3"/>
      </c>
      <c r="J27" s="62">
        <f t="shared" si="3"/>
      </c>
      <c r="K27" s="62">
        <f t="shared" si="3"/>
      </c>
      <c r="L27" s="62">
        <f t="shared" si="3"/>
      </c>
      <c r="M27" s="62">
        <f t="shared" si="3"/>
      </c>
      <c r="N27" s="62">
        <f t="shared" si="3"/>
      </c>
      <c r="O27" s="62">
        <f t="shared" si="4"/>
      </c>
      <c r="P27" s="62">
        <f t="shared" si="4"/>
      </c>
      <c r="Q27" s="62">
        <f t="shared" si="4"/>
      </c>
      <c r="R27" s="62">
        <f t="shared" si="4"/>
      </c>
      <c r="S27" s="62">
        <f t="shared" si="4"/>
      </c>
      <c r="T27" s="62">
        <f t="shared" si="4"/>
      </c>
      <c r="U27" s="62">
        <f t="shared" si="4"/>
      </c>
      <c r="V27" s="62">
        <f t="shared" si="4"/>
      </c>
      <c r="W27" s="62">
        <f t="shared" si="4"/>
      </c>
      <c r="X27" s="62">
        <f t="shared" si="4"/>
      </c>
      <c r="Y27" s="62">
        <f t="shared" si="5"/>
      </c>
      <c r="Z27" s="62">
        <f t="shared" si="5"/>
      </c>
      <c r="AA27" s="62">
        <f t="shared" si="5"/>
      </c>
      <c r="AB27" s="62">
        <f t="shared" si="5"/>
      </c>
      <c r="AC27" s="62">
        <f t="shared" si="5"/>
      </c>
      <c r="AD27" s="62">
        <f t="shared" si="5"/>
      </c>
      <c r="AE27" s="62">
        <f t="shared" si="5"/>
      </c>
      <c r="AF27" s="62">
        <f t="shared" si="5"/>
      </c>
      <c r="AG27" s="62">
        <f t="shared" si="5"/>
      </c>
      <c r="AH27" s="62">
        <f t="shared" si="5"/>
      </c>
    </row>
    <row r="28" spans="1:34" ht="12.75">
      <c r="A28" s="1"/>
      <c r="C28">
        <v>194.5</v>
      </c>
      <c r="D28">
        <v>97.61</v>
      </c>
      <c r="E28" s="62">
        <f t="shared" si="3"/>
      </c>
      <c r="F28" s="62">
        <f t="shared" si="3"/>
      </c>
      <c r="G28" s="62">
        <f t="shared" si="3"/>
      </c>
      <c r="H28" s="62">
        <f t="shared" si="3"/>
      </c>
      <c r="I28" s="62">
        <f t="shared" si="3"/>
      </c>
      <c r="J28" s="62">
        <f t="shared" si="3"/>
      </c>
      <c r="K28" s="62">
        <f t="shared" si="3"/>
      </c>
      <c r="L28" s="62">
        <f t="shared" si="3"/>
      </c>
      <c r="M28" s="62">
        <f t="shared" si="3"/>
      </c>
      <c r="N28" s="62">
        <f t="shared" si="3"/>
      </c>
      <c r="O28" s="62">
        <f t="shared" si="4"/>
      </c>
      <c r="P28" s="62">
        <f t="shared" si="4"/>
      </c>
      <c r="Q28" s="62">
        <f t="shared" si="4"/>
      </c>
      <c r="R28" s="62">
        <f t="shared" si="4"/>
      </c>
      <c r="S28" s="62">
        <f t="shared" si="4"/>
      </c>
      <c r="T28" s="62">
        <f t="shared" si="4"/>
      </c>
      <c r="U28" s="62">
        <f t="shared" si="4"/>
      </c>
      <c r="V28" s="62">
        <f t="shared" si="4"/>
      </c>
      <c r="W28" s="62">
        <f t="shared" si="4"/>
      </c>
      <c r="X28" s="62">
        <f t="shared" si="4"/>
      </c>
      <c r="Y28" s="62">
        <f t="shared" si="5"/>
      </c>
      <c r="Z28" s="62">
        <f t="shared" si="5"/>
      </c>
      <c r="AA28" s="62">
        <f t="shared" si="5"/>
      </c>
      <c r="AB28" s="62">
        <f t="shared" si="5"/>
      </c>
      <c r="AC28" s="62">
        <f t="shared" si="5"/>
      </c>
      <c r="AD28" s="62">
        <f t="shared" si="5"/>
      </c>
      <c r="AE28" s="62">
        <f t="shared" si="5"/>
      </c>
      <c r="AF28" s="62">
        <f t="shared" si="5"/>
      </c>
      <c r="AG28" s="62">
        <f t="shared" si="5"/>
      </c>
      <c r="AH28" s="62">
        <f t="shared" si="5"/>
      </c>
    </row>
    <row r="29" spans="1:34" ht="12.75">
      <c r="A29" s="1"/>
      <c r="C29">
        <v>199.5</v>
      </c>
      <c r="D29">
        <v>100.54</v>
      </c>
      <c r="E29" s="62">
        <f t="shared" si="3"/>
      </c>
      <c r="F29" s="62">
        <f t="shared" si="3"/>
      </c>
      <c r="G29" s="62">
        <f t="shared" si="3"/>
      </c>
      <c r="H29" s="62">
        <f t="shared" si="3"/>
      </c>
      <c r="I29" s="62">
        <f t="shared" si="3"/>
      </c>
      <c r="J29" s="62">
        <f t="shared" si="3"/>
      </c>
      <c r="K29" s="62">
        <f t="shared" si="3"/>
      </c>
      <c r="L29" s="62">
        <f t="shared" si="3"/>
      </c>
      <c r="M29" s="62">
        <f t="shared" si="3"/>
      </c>
      <c r="N29" s="62">
        <f t="shared" si="3"/>
      </c>
      <c r="O29" s="62">
        <f t="shared" si="4"/>
      </c>
      <c r="P29" s="62">
        <f t="shared" si="4"/>
      </c>
      <c r="Q29" s="62">
        <f t="shared" si="4"/>
      </c>
      <c r="R29" s="62">
        <f t="shared" si="4"/>
      </c>
      <c r="S29" s="62">
        <f t="shared" si="4"/>
      </c>
      <c r="T29" s="62">
        <f t="shared" si="4"/>
      </c>
      <c r="U29" s="62">
        <f t="shared" si="4"/>
      </c>
      <c r="V29" s="62">
        <f t="shared" si="4"/>
      </c>
      <c r="W29" s="62">
        <f t="shared" si="4"/>
      </c>
      <c r="X29" s="62">
        <f t="shared" si="4"/>
      </c>
      <c r="Y29" s="62">
        <f t="shared" si="5"/>
      </c>
      <c r="Z29" s="62">
        <f t="shared" si="5"/>
      </c>
      <c r="AA29" s="62">
        <f t="shared" si="5"/>
      </c>
      <c r="AB29" s="62">
        <f t="shared" si="5"/>
      </c>
      <c r="AC29" s="62">
        <f t="shared" si="5"/>
      </c>
      <c r="AD29" s="62">
        <f t="shared" si="5"/>
      </c>
      <c r="AE29" s="62">
        <f t="shared" si="5"/>
      </c>
      <c r="AF29" s="62">
        <f t="shared" si="5"/>
      </c>
      <c r="AG29" s="62">
        <f t="shared" si="5"/>
      </c>
      <c r="AH29" s="62">
        <f t="shared" si="5"/>
      </c>
    </row>
    <row r="30" spans="1:34" ht="12.75">
      <c r="A30" s="1"/>
      <c r="C30">
        <v>200.7</v>
      </c>
      <c r="D30">
        <v>102.92</v>
      </c>
      <c r="E30" s="62">
        <f t="shared" si="3"/>
      </c>
      <c r="F30" s="62">
        <f t="shared" si="3"/>
      </c>
      <c r="G30" s="62">
        <f t="shared" si="3"/>
      </c>
      <c r="H30" s="62">
        <f t="shared" si="3"/>
      </c>
      <c r="I30" s="62">
        <f t="shared" si="3"/>
      </c>
      <c r="J30" s="62">
        <f t="shared" si="3"/>
      </c>
      <c r="K30" s="62">
        <f t="shared" si="3"/>
      </c>
      <c r="L30" s="62">
        <f t="shared" si="3"/>
      </c>
      <c r="M30" s="62">
        <f t="shared" si="3"/>
      </c>
      <c r="N30" s="62">
        <f t="shared" si="3"/>
      </c>
      <c r="O30" s="62">
        <f t="shared" si="4"/>
      </c>
      <c r="P30" s="62">
        <f t="shared" si="4"/>
      </c>
      <c r="Q30" s="62">
        <f t="shared" si="4"/>
      </c>
      <c r="R30" s="62">
        <f t="shared" si="4"/>
      </c>
      <c r="S30" s="62">
        <f t="shared" si="4"/>
      </c>
      <c r="T30" s="62">
        <f t="shared" si="4"/>
      </c>
      <c r="U30" s="62">
        <f t="shared" si="4"/>
      </c>
      <c r="V30" s="62">
        <f t="shared" si="4"/>
      </c>
      <c r="W30" s="62">
        <f t="shared" si="4"/>
      </c>
      <c r="X30" s="62">
        <f t="shared" si="4"/>
      </c>
      <c r="Y30" s="62">
        <f t="shared" si="5"/>
      </c>
      <c r="Z30" s="62">
        <f t="shared" si="5"/>
      </c>
      <c r="AA30" s="62">
        <f t="shared" si="5"/>
      </c>
      <c r="AB30" s="62">
        <f t="shared" si="5"/>
      </c>
      <c r="AC30" s="62">
        <f t="shared" si="5"/>
      </c>
      <c r="AD30" s="62">
        <f t="shared" si="5"/>
      </c>
      <c r="AE30" s="62">
        <f t="shared" si="5"/>
      </c>
      <c r="AF30" s="62">
        <f t="shared" si="5"/>
      </c>
      <c r="AG30" s="62">
        <f t="shared" si="5"/>
      </c>
      <c r="AH30" s="62">
        <f t="shared" si="5"/>
      </c>
    </row>
    <row r="31" spans="1:34" ht="12.75">
      <c r="A31" s="1"/>
      <c r="C31" s="77"/>
      <c r="D31" s="77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2.75">
      <c r="A32" s="1"/>
      <c r="C32" s="77"/>
      <c r="D32" s="7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2.75">
      <c r="A33" s="1"/>
      <c r="C33" s="77"/>
      <c r="D33" s="77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2.75">
      <c r="A34" s="1"/>
      <c r="C34" s="77"/>
      <c r="D34" s="77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2.75">
      <c r="A35" s="1"/>
      <c r="C35" s="77"/>
      <c r="D35" s="77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2.75">
      <c r="A36" s="1"/>
      <c r="C36" s="77"/>
      <c r="D36" s="7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2.75">
      <c r="A37" s="1"/>
      <c r="C37" s="77"/>
      <c r="D37" s="77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2.75">
      <c r="A38" s="1"/>
      <c r="C38" s="77"/>
      <c r="D38" s="7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2.75">
      <c r="A39" s="1"/>
      <c r="C39" s="77"/>
      <c r="D39" s="77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2.75">
      <c r="A40" s="1"/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2.75">
      <c r="A41" s="1"/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3:34" ht="12.75"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I60"/>
  <sheetViews>
    <sheetView zoomScale="85" zoomScaleNormal="85" workbookViewId="0" topLeftCell="A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78" t="s">
        <v>37</v>
      </c>
    </row>
    <row r="2" spans="1:35" ht="12.75" customHeight="1">
      <c r="A2" s="1"/>
      <c r="C2" s="55"/>
      <c r="D2" s="11">
        <f>MIN(C14:C104)</f>
        <v>2</v>
      </c>
      <c r="E2">
        <v>83.55</v>
      </c>
      <c r="F2">
        <v>83.86</v>
      </c>
      <c r="G2">
        <v>84.08</v>
      </c>
      <c r="H2">
        <v>84.31</v>
      </c>
      <c r="I2">
        <v>84.59</v>
      </c>
      <c r="J2">
        <v>85.31</v>
      </c>
      <c r="K2">
        <v>85.91</v>
      </c>
      <c r="L2">
        <v>86.57</v>
      </c>
      <c r="M2">
        <v>87.21</v>
      </c>
      <c r="N2">
        <v>87.51</v>
      </c>
      <c r="O2">
        <v>87.71</v>
      </c>
      <c r="P2">
        <v>87.9</v>
      </c>
      <c r="Q2">
        <v>88.07</v>
      </c>
      <c r="R2">
        <v>88.23</v>
      </c>
      <c r="S2">
        <v>88.39</v>
      </c>
      <c r="T2">
        <v>88.53</v>
      </c>
      <c r="U2">
        <v>88.67</v>
      </c>
      <c r="V2">
        <v>88.8</v>
      </c>
      <c r="W2">
        <v>88.92</v>
      </c>
      <c r="X2">
        <v>89.04</v>
      </c>
      <c r="Y2">
        <v>89.16</v>
      </c>
      <c r="Z2">
        <v>89.27</v>
      </c>
      <c r="AA2">
        <v>89.38</v>
      </c>
      <c r="AB2">
        <v>89.48</v>
      </c>
      <c r="AC2">
        <v>89.58</v>
      </c>
      <c r="AD2">
        <v>89.68</v>
      </c>
      <c r="AE2">
        <v>89.78</v>
      </c>
      <c r="AF2">
        <v>89.87</v>
      </c>
      <c r="AG2">
        <v>89.96</v>
      </c>
      <c r="AH2">
        <v>90.04</v>
      </c>
      <c r="AI2" s="56">
        <f>Summary_Tables!D33</f>
        <v>82.63</v>
      </c>
    </row>
    <row r="3" spans="1:35" ht="12.75">
      <c r="A3" s="1"/>
      <c r="C3" s="55"/>
      <c r="D3" s="11">
        <f>MAX(C14:C104)</f>
        <v>330</v>
      </c>
      <c r="E3">
        <v>83.55</v>
      </c>
      <c r="F3">
        <v>83.86</v>
      </c>
      <c r="G3">
        <v>84.08</v>
      </c>
      <c r="H3">
        <v>84.31</v>
      </c>
      <c r="I3">
        <v>84.59</v>
      </c>
      <c r="J3">
        <v>85.31</v>
      </c>
      <c r="K3">
        <v>85.91</v>
      </c>
      <c r="L3">
        <v>86.57</v>
      </c>
      <c r="M3">
        <v>87.21</v>
      </c>
      <c r="N3">
        <v>87.51</v>
      </c>
      <c r="O3">
        <v>87.71</v>
      </c>
      <c r="P3">
        <v>87.9</v>
      </c>
      <c r="Q3">
        <v>88.07</v>
      </c>
      <c r="R3">
        <v>88.23</v>
      </c>
      <c r="S3">
        <v>88.39</v>
      </c>
      <c r="T3">
        <v>88.53</v>
      </c>
      <c r="U3">
        <v>88.67</v>
      </c>
      <c r="V3">
        <v>88.8</v>
      </c>
      <c r="W3">
        <v>88.92</v>
      </c>
      <c r="X3">
        <v>89.04</v>
      </c>
      <c r="Y3">
        <v>89.16</v>
      </c>
      <c r="Z3">
        <v>89.27</v>
      </c>
      <c r="AA3">
        <v>89.38</v>
      </c>
      <c r="AB3">
        <v>89.48</v>
      </c>
      <c r="AC3">
        <v>89.58</v>
      </c>
      <c r="AD3">
        <v>89.68</v>
      </c>
      <c r="AE3">
        <v>89.78</v>
      </c>
      <c r="AF3">
        <v>89.87</v>
      </c>
      <c r="AG3">
        <v>89.96</v>
      </c>
      <c r="AH3">
        <v>90.04</v>
      </c>
      <c r="AI3" s="56">
        <f>Summary_Tables!D33</f>
        <v>82.63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9</v>
      </c>
      <c r="F5">
        <v>9</v>
      </c>
      <c r="G5">
        <v>12</v>
      </c>
      <c r="H5">
        <v>12</v>
      </c>
      <c r="I5">
        <v>13</v>
      </c>
      <c r="J5">
        <v>15</v>
      </c>
      <c r="K5">
        <v>15</v>
      </c>
      <c r="L5">
        <v>16</v>
      </c>
      <c r="M5">
        <v>18</v>
      </c>
      <c r="N5">
        <v>18</v>
      </c>
      <c r="O5">
        <v>18</v>
      </c>
      <c r="P5">
        <v>18</v>
      </c>
      <c r="Q5">
        <v>18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18</v>
      </c>
      <c r="AC5">
        <v>18</v>
      </c>
      <c r="AD5">
        <v>18</v>
      </c>
      <c r="AE5">
        <v>18</v>
      </c>
      <c r="AF5">
        <v>18</v>
      </c>
      <c r="AG5">
        <v>18</v>
      </c>
      <c r="AH5">
        <v>18</v>
      </c>
      <c r="AI5" s="11"/>
    </row>
    <row r="6" spans="1:35" ht="12.75">
      <c r="A6" s="1"/>
      <c r="C6" s="132"/>
      <c r="D6" s="58" t="s">
        <v>41</v>
      </c>
      <c r="E6">
        <v>57.75</v>
      </c>
      <c r="F6">
        <v>61.34</v>
      </c>
      <c r="G6">
        <v>78.06</v>
      </c>
      <c r="H6">
        <v>88.73</v>
      </c>
      <c r="I6">
        <v>93.77</v>
      </c>
      <c r="J6">
        <v>114.71</v>
      </c>
      <c r="K6">
        <v>119.03</v>
      </c>
      <c r="L6">
        <v>125.75</v>
      </c>
      <c r="M6">
        <v>131.44</v>
      </c>
      <c r="N6">
        <v>133.13</v>
      </c>
      <c r="O6">
        <v>134.27</v>
      </c>
      <c r="P6">
        <v>135.32</v>
      </c>
      <c r="Q6">
        <v>136.29</v>
      </c>
      <c r="R6">
        <v>137.2</v>
      </c>
      <c r="S6">
        <v>138.06</v>
      </c>
      <c r="T6">
        <v>138.87</v>
      </c>
      <c r="U6">
        <v>139.64</v>
      </c>
      <c r="V6">
        <v>140.38</v>
      </c>
      <c r="W6">
        <v>141.08</v>
      </c>
      <c r="X6">
        <v>141.76</v>
      </c>
      <c r="Y6">
        <v>142.4</v>
      </c>
      <c r="Z6">
        <v>143.03</v>
      </c>
      <c r="AA6">
        <v>143.63</v>
      </c>
      <c r="AB6">
        <v>144.21</v>
      </c>
      <c r="AC6">
        <v>144.78</v>
      </c>
      <c r="AD6">
        <v>145.32</v>
      </c>
      <c r="AE6">
        <v>145.85</v>
      </c>
      <c r="AF6">
        <v>146.37</v>
      </c>
      <c r="AG6">
        <v>146.87</v>
      </c>
      <c r="AH6">
        <v>147.36</v>
      </c>
      <c r="AI6" s="11"/>
    </row>
    <row r="7" spans="1:35" ht="12.75">
      <c r="A7" s="1"/>
      <c r="C7" s="132"/>
      <c r="D7" s="58" t="s">
        <v>42</v>
      </c>
      <c r="E7">
        <v>75.97</v>
      </c>
      <c r="F7">
        <v>94.5</v>
      </c>
      <c r="G7">
        <v>109.73</v>
      </c>
      <c r="H7">
        <v>129.04</v>
      </c>
      <c r="I7">
        <v>154.6</v>
      </c>
      <c r="J7">
        <v>228.85</v>
      </c>
      <c r="K7">
        <v>297.56</v>
      </c>
      <c r="L7">
        <v>377.7</v>
      </c>
      <c r="M7">
        <v>459.45</v>
      </c>
      <c r="N7">
        <v>498.75</v>
      </c>
      <c r="O7">
        <v>525.65</v>
      </c>
      <c r="P7">
        <v>550.59</v>
      </c>
      <c r="Q7">
        <v>573.93</v>
      </c>
      <c r="R7">
        <v>595.91</v>
      </c>
      <c r="S7">
        <v>616.72</v>
      </c>
      <c r="T7">
        <v>636.52</v>
      </c>
      <c r="U7">
        <v>655.42</v>
      </c>
      <c r="V7">
        <v>673.54</v>
      </c>
      <c r="W7">
        <v>690.94</v>
      </c>
      <c r="X7">
        <v>707.71</v>
      </c>
      <c r="Y7">
        <v>723.89</v>
      </c>
      <c r="Z7">
        <v>739.55</v>
      </c>
      <c r="AA7">
        <v>754.73</v>
      </c>
      <c r="AB7">
        <v>769.46</v>
      </c>
      <c r="AC7">
        <v>783.78</v>
      </c>
      <c r="AD7">
        <v>797.72</v>
      </c>
      <c r="AE7">
        <v>811.3</v>
      </c>
      <c r="AF7">
        <v>824.55</v>
      </c>
      <c r="AG7">
        <v>837.49</v>
      </c>
      <c r="AH7">
        <v>850.13</v>
      </c>
      <c r="AI7" s="11"/>
    </row>
    <row r="8" spans="1:35" ht="12.75">
      <c r="A8" s="1"/>
      <c r="C8" s="132"/>
      <c r="D8" s="59" t="s">
        <v>43</v>
      </c>
      <c r="E8">
        <v>57.4</v>
      </c>
      <c r="F8">
        <v>60.93</v>
      </c>
      <c r="G8">
        <v>77.65</v>
      </c>
      <c r="H8">
        <v>88.3</v>
      </c>
      <c r="I8">
        <v>93.27</v>
      </c>
      <c r="J8">
        <v>113.98</v>
      </c>
      <c r="K8">
        <v>118.12</v>
      </c>
      <c r="L8">
        <v>124.7</v>
      </c>
      <c r="M8">
        <v>130.23</v>
      </c>
      <c r="N8">
        <v>131.8</v>
      </c>
      <c r="O8">
        <v>132.86</v>
      </c>
      <c r="P8">
        <v>133.84</v>
      </c>
      <c r="Q8">
        <v>134.75</v>
      </c>
      <c r="R8">
        <v>135.6</v>
      </c>
      <c r="S8">
        <v>136.4</v>
      </c>
      <c r="T8">
        <v>137.16</v>
      </c>
      <c r="U8">
        <v>137.88</v>
      </c>
      <c r="V8">
        <v>138.57</v>
      </c>
      <c r="W8">
        <v>139.22</v>
      </c>
      <c r="X8">
        <v>139.85</v>
      </c>
      <c r="Y8">
        <v>140.46</v>
      </c>
      <c r="Z8">
        <v>141.04</v>
      </c>
      <c r="AA8">
        <v>141.6</v>
      </c>
      <c r="AB8">
        <v>142.14</v>
      </c>
      <c r="AC8">
        <v>142.67</v>
      </c>
      <c r="AD8">
        <v>143.18</v>
      </c>
      <c r="AE8">
        <v>143.68</v>
      </c>
      <c r="AF8">
        <v>144.16</v>
      </c>
      <c r="AG8">
        <v>144.63</v>
      </c>
      <c r="AH8">
        <v>145.08</v>
      </c>
      <c r="AI8" s="11"/>
    </row>
    <row r="9" spans="1:35" ht="12.75">
      <c r="A9" s="1"/>
      <c r="C9" s="132"/>
      <c r="D9" s="59" t="s">
        <v>44</v>
      </c>
      <c r="E9">
        <v>1.32</v>
      </c>
      <c r="F9">
        <v>1.54</v>
      </c>
      <c r="G9">
        <v>1.41</v>
      </c>
      <c r="H9">
        <v>1.45</v>
      </c>
      <c r="I9">
        <v>1.65</v>
      </c>
      <c r="J9">
        <v>2</v>
      </c>
      <c r="K9">
        <v>2.5</v>
      </c>
      <c r="L9">
        <v>3</v>
      </c>
      <c r="M9">
        <v>3.5</v>
      </c>
      <c r="N9">
        <v>3.75</v>
      </c>
      <c r="O9">
        <v>3.91</v>
      </c>
      <c r="P9">
        <v>4.07</v>
      </c>
      <c r="Q9">
        <v>4.21</v>
      </c>
      <c r="R9">
        <v>4.34</v>
      </c>
      <c r="S9">
        <v>4.47</v>
      </c>
      <c r="T9">
        <v>4.58</v>
      </c>
      <c r="U9">
        <v>4.69</v>
      </c>
      <c r="V9">
        <v>4.8</v>
      </c>
      <c r="W9">
        <v>4.9</v>
      </c>
      <c r="X9">
        <v>4.99</v>
      </c>
      <c r="Y9">
        <v>5.08</v>
      </c>
      <c r="Z9">
        <v>5.17</v>
      </c>
      <c r="AA9">
        <v>5.25</v>
      </c>
      <c r="AB9">
        <v>5.34</v>
      </c>
      <c r="AC9">
        <v>5.41</v>
      </c>
      <c r="AD9">
        <v>5.49</v>
      </c>
      <c r="AE9">
        <v>5.56</v>
      </c>
      <c r="AF9">
        <v>5.63</v>
      </c>
      <c r="AG9">
        <v>5.7</v>
      </c>
      <c r="AH9">
        <v>5.77</v>
      </c>
      <c r="AI9" s="11"/>
    </row>
    <row r="10" spans="1:35" ht="12.75">
      <c r="A10" s="1"/>
      <c r="C10" s="132"/>
      <c r="D10" s="59" t="s">
        <v>45</v>
      </c>
      <c r="E10">
        <v>1.32</v>
      </c>
      <c r="F10">
        <v>1.55</v>
      </c>
      <c r="G10">
        <v>1.41</v>
      </c>
      <c r="H10">
        <v>1.46</v>
      </c>
      <c r="I10">
        <v>1.66</v>
      </c>
      <c r="J10">
        <v>2.01</v>
      </c>
      <c r="K10">
        <v>2.52</v>
      </c>
      <c r="L10">
        <v>3.03</v>
      </c>
      <c r="M10">
        <v>3.53</v>
      </c>
      <c r="N10">
        <v>3.78</v>
      </c>
      <c r="O10">
        <v>3.96</v>
      </c>
      <c r="P10">
        <v>4.11</v>
      </c>
      <c r="Q10">
        <v>4.26</v>
      </c>
      <c r="R10">
        <v>4.39</v>
      </c>
      <c r="S10">
        <v>4.52</v>
      </c>
      <c r="T10">
        <v>4.64</v>
      </c>
      <c r="U10">
        <v>4.75</v>
      </c>
      <c r="V10">
        <v>4.86</v>
      </c>
      <c r="W10">
        <v>4.96</v>
      </c>
      <c r="X10">
        <v>5.06</v>
      </c>
      <c r="Y10">
        <v>5.15</v>
      </c>
      <c r="Z10">
        <v>5.24</v>
      </c>
      <c r="AA10">
        <v>5.33</v>
      </c>
      <c r="AB10">
        <v>5.41</v>
      </c>
      <c r="AC10">
        <v>5.49</v>
      </c>
      <c r="AD10">
        <v>5.57</v>
      </c>
      <c r="AE10">
        <v>5.65</v>
      </c>
      <c r="AF10">
        <v>5.72</v>
      </c>
      <c r="AG10">
        <v>5.79</v>
      </c>
      <c r="AH10">
        <v>5.86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2</v>
      </c>
      <c r="D14">
        <v>99.93</v>
      </c>
      <c r="E14" s="62">
        <f aca="true" t="shared" si="0" ref="E14:N22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2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2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34.5</v>
      </c>
      <c r="D15">
        <v>95.61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48.4</v>
      </c>
      <c r="D16">
        <v>93.32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61</v>
      </c>
      <c r="D17">
        <v>94.29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65.5</v>
      </c>
      <c r="D18">
        <v>94.03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68.3</v>
      </c>
      <c r="D19">
        <v>94.75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100.5</v>
      </c>
      <c r="D20">
        <v>91.54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</c>
      <c r="AD20" s="62">
        <f t="shared" si="2"/>
      </c>
      <c r="AE20" s="62">
        <f t="shared" si="2"/>
      </c>
      <c r="AF20" s="62">
        <f t="shared" si="2"/>
      </c>
      <c r="AG20" s="62">
        <f t="shared" si="2"/>
      </c>
      <c r="AH20" s="62">
        <f t="shared" si="2"/>
      </c>
    </row>
    <row r="21" spans="1:34" ht="12.75">
      <c r="A21" s="1"/>
      <c r="C21">
        <v>171.3</v>
      </c>
      <c r="D21">
        <v>91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</c>
      <c r="M21" s="62">
        <f t="shared" si="0"/>
      </c>
      <c r="N21" s="62">
        <f t="shared" si="0"/>
      </c>
      <c r="O21" s="62">
        <f t="shared" si="1"/>
      </c>
      <c r="P21" s="62">
        <f t="shared" si="1"/>
      </c>
      <c r="Q21" s="62">
        <f t="shared" si="1"/>
      </c>
      <c r="R21" s="62">
        <f t="shared" si="1"/>
      </c>
      <c r="S21" s="62">
        <f t="shared" si="1"/>
      </c>
      <c r="T21" s="62">
        <f t="shared" si="1"/>
      </c>
      <c r="U21" s="62">
        <f t="shared" si="1"/>
      </c>
      <c r="V21" s="62">
        <f t="shared" si="1"/>
      </c>
      <c r="W21" s="62">
        <f t="shared" si="1"/>
      </c>
      <c r="X21" s="62">
        <f t="shared" si="1"/>
      </c>
      <c r="Y21" s="62">
        <f t="shared" si="2"/>
      </c>
      <c r="Z21" s="62">
        <f t="shared" si="2"/>
      </c>
      <c r="AA21" s="62">
        <f t="shared" si="2"/>
      </c>
      <c r="AB21" s="62">
        <f t="shared" si="2"/>
      </c>
      <c r="AC21" s="62">
        <f t="shared" si="2"/>
      </c>
      <c r="AD21" s="62">
        <f t="shared" si="2"/>
      </c>
      <c r="AE21" s="62">
        <f t="shared" si="2"/>
      </c>
      <c r="AF21" s="62">
        <f t="shared" si="2"/>
      </c>
      <c r="AG21" s="62">
        <f t="shared" si="2"/>
      </c>
      <c r="AH21" s="62">
        <f t="shared" si="2"/>
      </c>
    </row>
    <row r="22" spans="1:34" ht="12.75">
      <c r="A22" s="1"/>
      <c r="C22">
        <v>182.7</v>
      </c>
      <c r="D22">
        <v>87.15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</c>
      <c r="J22" s="62">
        <f t="shared" si="0"/>
      </c>
      <c r="K22" s="62">
        <f t="shared" si="0"/>
      </c>
      <c r="L22" s="62">
        <f t="shared" si="0"/>
      </c>
      <c r="M22" s="62">
        <f t="shared" si="0"/>
        <v>0.05999999999998806</v>
      </c>
      <c r="N22" s="62">
        <f t="shared" si="0"/>
        <v>0.35999999999999943</v>
      </c>
      <c r="O22" s="62">
        <f t="shared" si="1"/>
        <v>0.5599999999999881</v>
      </c>
      <c r="P22" s="62">
        <f t="shared" si="1"/>
        <v>0.75</v>
      </c>
      <c r="Q22" s="62">
        <f t="shared" si="1"/>
        <v>0.9199999999999875</v>
      </c>
      <c r="R22" s="62">
        <f t="shared" si="1"/>
        <v>1.0799999999999983</v>
      </c>
      <c r="S22" s="62">
        <f t="shared" si="1"/>
        <v>1.2399999999999949</v>
      </c>
      <c r="T22" s="62">
        <f t="shared" si="1"/>
        <v>1.3799999999999955</v>
      </c>
      <c r="U22" s="62">
        <f t="shared" si="1"/>
        <v>1.519999999999996</v>
      </c>
      <c r="V22" s="62">
        <f t="shared" si="1"/>
        <v>1.6499999999999915</v>
      </c>
      <c r="W22" s="62">
        <f t="shared" si="1"/>
        <v>1.769999999999996</v>
      </c>
      <c r="X22" s="62">
        <f t="shared" si="1"/>
        <v>1.8900000000000006</v>
      </c>
      <c r="Y22" s="62">
        <f t="shared" si="2"/>
        <v>2.009999999999991</v>
      </c>
      <c r="Z22" s="62">
        <f t="shared" si="2"/>
        <v>2.1199999999999903</v>
      </c>
      <c r="AA22" s="62">
        <f t="shared" si="2"/>
        <v>2.2299999999999898</v>
      </c>
      <c r="AB22" s="62">
        <f t="shared" si="2"/>
        <v>2.3299999999999983</v>
      </c>
      <c r="AC22" s="62">
        <f t="shared" si="2"/>
        <v>2.4299999999999926</v>
      </c>
      <c r="AD22" s="62">
        <f t="shared" si="2"/>
        <v>2.530000000000001</v>
      </c>
      <c r="AE22" s="62">
        <f t="shared" si="2"/>
        <v>2.6299999999999955</v>
      </c>
      <c r="AF22" s="62">
        <f t="shared" si="2"/>
        <v>2.719999999999999</v>
      </c>
      <c r="AG22" s="62">
        <f t="shared" si="2"/>
        <v>2.809999999999988</v>
      </c>
      <c r="AH22" s="62">
        <f t="shared" si="2"/>
        <v>2.8900000000000006</v>
      </c>
    </row>
    <row r="23" spans="1:34" ht="12.75">
      <c r="A23" s="1"/>
      <c r="C23">
        <v>189.4</v>
      </c>
      <c r="D23">
        <v>85.93</v>
      </c>
      <c r="E23" s="62">
        <f aca="true" t="shared" si="3" ref="E23:N32">IF(E$2&lt;$D23,"",E$2-$D23)</f>
      </c>
      <c r="F23" s="62">
        <f t="shared" si="3"/>
      </c>
      <c r="G23" s="62">
        <f t="shared" si="3"/>
      </c>
      <c r="H23" s="62">
        <f t="shared" si="3"/>
      </c>
      <c r="I23" s="62">
        <f t="shared" si="3"/>
      </c>
      <c r="J23" s="62">
        <f t="shared" si="3"/>
      </c>
      <c r="K23" s="62">
        <f t="shared" si="3"/>
      </c>
      <c r="L23" s="62">
        <f t="shared" si="3"/>
        <v>0.6399999999999864</v>
      </c>
      <c r="M23" s="62">
        <f t="shared" si="3"/>
        <v>1.279999999999987</v>
      </c>
      <c r="N23" s="62">
        <f t="shared" si="3"/>
        <v>1.5799999999999983</v>
      </c>
      <c r="O23" s="62">
        <f aca="true" t="shared" si="4" ref="O23:X32">IF(O$2&lt;$D23,"",O$2-$D23)</f>
        <v>1.779999999999987</v>
      </c>
      <c r="P23" s="62">
        <f t="shared" si="4"/>
        <v>1.9699999999999989</v>
      </c>
      <c r="Q23" s="62">
        <f t="shared" si="4"/>
        <v>2.1399999999999864</v>
      </c>
      <c r="R23" s="62">
        <f t="shared" si="4"/>
        <v>2.299999999999997</v>
      </c>
      <c r="S23" s="62">
        <f t="shared" si="4"/>
        <v>2.4599999999999937</v>
      </c>
      <c r="T23" s="62">
        <f t="shared" si="4"/>
        <v>2.5999999999999943</v>
      </c>
      <c r="U23" s="62">
        <f t="shared" si="4"/>
        <v>2.739999999999995</v>
      </c>
      <c r="V23" s="62">
        <f t="shared" si="4"/>
        <v>2.8699999999999903</v>
      </c>
      <c r="W23" s="62">
        <f t="shared" si="4"/>
        <v>2.989999999999995</v>
      </c>
      <c r="X23" s="62">
        <f t="shared" si="4"/>
        <v>3.1099999999999994</v>
      </c>
      <c r="Y23" s="62">
        <f aca="true" t="shared" si="5" ref="Y23:AH32">IF(Y$2&lt;$D23,"",Y$2-$D23)</f>
        <v>3.2299999999999898</v>
      </c>
      <c r="Z23" s="62">
        <f t="shared" si="5"/>
        <v>3.339999999999989</v>
      </c>
      <c r="AA23" s="62">
        <f t="shared" si="5"/>
        <v>3.4499999999999886</v>
      </c>
      <c r="AB23" s="62">
        <f t="shared" si="5"/>
        <v>3.549999999999997</v>
      </c>
      <c r="AC23" s="62">
        <f t="shared" si="5"/>
        <v>3.6499999999999915</v>
      </c>
      <c r="AD23" s="62">
        <f t="shared" si="5"/>
        <v>3.75</v>
      </c>
      <c r="AE23" s="62">
        <f t="shared" si="5"/>
        <v>3.8499999999999943</v>
      </c>
      <c r="AF23" s="62">
        <f t="shared" si="5"/>
        <v>3.9399999999999977</v>
      </c>
      <c r="AG23" s="62">
        <f t="shared" si="5"/>
        <v>4.029999999999987</v>
      </c>
      <c r="AH23" s="62">
        <f t="shared" si="5"/>
        <v>4.109999999999999</v>
      </c>
    </row>
    <row r="24" spans="1:34" ht="12.75">
      <c r="A24" s="1"/>
      <c r="C24">
        <v>193.2</v>
      </c>
      <c r="D24">
        <v>84.35</v>
      </c>
      <c r="E24" s="62">
        <f t="shared" si="3"/>
      </c>
      <c r="F24" s="62">
        <f t="shared" si="3"/>
      </c>
      <c r="G24" s="62">
        <f t="shared" si="3"/>
      </c>
      <c r="H24" s="62">
        <f t="shared" si="3"/>
      </c>
      <c r="I24" s="62">
        <f t="shared" si="3"/>
        <v>0.2400000000000091</v>
      </c>
      <c r="J24" s="62">
        <f t="shared" si="3"/>
        <v>0.960000000000008</v>
      </c>
      <c r="K24" s="62">
        <f t="shared" si="3"/>
        <v>1.5600000000000023</v>
      </c>
      <c r="L24" s="62">
        <f t="shared" si="3"/>
        <v>2.219999999999999</v>
      </c>
      <c r="M24" s="62">
        <f t="shared" si="3"/>
        <v>2.8599999999999994</v>
      </c>
      <c r="N24" s="62">
        <f t="shared" si="3"/>
        <v>3.160000000000011</v>
      </c>
      <c r="O24" s="62">
        <f t="shared" si="4"/>
        <v>3.3599999999999994</v>
      </c>
      <c r="P24" s="62">
        <f t="shared" si="4"/>
        <v>3.5500000000000114</v>
      </c>
      <c r="Q24" s="62">
        <f t="shared" si="4"/>
        <v>3.719999999999999</v>
      </c>
      <c r="R24" s="62">
        <f t="shared" si="4"/>
        <v>3.8800000000000097</v>
      </c>
      <c r="S24" s="62">
        <f t="shared" si="4"/>
        <v>4.040000000000006</v>
      </c>
      <c r="T24" s="62">
        <f t="shared" si="4"/>
        <v>4.180000000000007</v>
      </c>
      <c r="U24" s="62">
        <f t="shared" si="4"/>
        <v>4.320000000000007</v>
      </c>
      <c r="V24" s="62">
        <f t="shared" si="4"/>
        <v>4.450000000000003</v>
      </c>
      <c r="W24" s="62">
        <f t="shared" si="4"/>
        <v>4.570000000000007</v>
      </c>
      <c r="X24" s="62">
        <f t="shared" si="4"/>
        <v>4.690000000000012</v>
      </c>
      <c r="Y24" s="62">
        <f t="shared" si="5"/>
        <v>4.810000000000002</v>
      </c>
      <c r="Z24" s="62">
        <f t="shared" si="5"/>
        <v>4.920000000000002</v>
      </c>
      <c r="AA24" s="62">
        <f t="shared" si="5"/>
        <v>5.030000000000001</v>
      </c>
      <c r="AB24" s="62">
        <f t="shared" si="5"/>
        <v>5.13000000000001</v>
      </c>
      <c r="AC24" s="62">
        <f t="shared" si="5"/>
        <v>5.230000000000004</v>
      </c>
      <c r="AD24" s="62">
        <f t="shared" si="5"/>
        <v>5.3300000000000125</v>
      </c>
      <c r="AE24" s="62">
        <f t="shared" si="5"/>
        <v>5.430000000000007</v>
      </c>
      <c r="AF24" s="62">
        <f t="shared" si="5"/>
        <v>5.52000000000001</v>
      </c>
      <c r="AG24" s="62">
        <f t="shared" si="5"/>
        <v>5.609999999999999</v>
      </c>
      <c r="AH24" s="62">
        <f t="shared" si="5"/>
        <v>5.690000000000012</v>
      </c>
    </row>
    <row r="25" spans="1:34" ht="12.75">
      <c r="A25" s="1"/>
      <c r="C25">
        <v>210</v>
      </c>
      <c r="D25">
        <v>83.87</v>
      </c>
      <c r="E25" s="62">
        <f t="shared" si="3"/>
      </c>
      <c r="F25" s="62">
        <f t="shared" si="3"/>
      </c>
      <c r="G25" s="62">
        <f t="shared" si="3"/>
        <v>0.20999999999999375</v>
      </c>
      <c r="H25" s="62">
        <f t="shared" si="3"/>
        <v>0.4399999999999977</v>
      </c>
      <c r="I25" s="62">
        <f t="shared" si="3"/>
        <v>0.7199999999999989</v>
      </c>
      <c r="J25" s="62">
        <f t="shared" si="3"/>
        <v>1.4399999999999977</v>
      </c>
      <c r="K25" s="62">
        <f t="shared" si="3"/>
        <v>2.039999999999992</v>
      </c>
      <c r="L25" s="62">
        <f t="shared" si="3"/>
        <v>2.6999999999999886</v>
      </c>
      <c r="M25" s="62">
        <f t="shared" si="3"/>
        <v>3.339999999999989</v>
      </c>
      <c r="N25" s="62">
        <f t="shared" si="3"/>
        <v>3.6400000000000006</v>
      </c>
      <c r="O25" s="62">
        <f t="shared" si="4"/>
        <v>3.839999999999989</v>
      </c>
      <c r="P25" s="62">
        <f t="shared" si="4"/>
        <v>4.030000000000001</v>
      </c>
      <c r="Q25" s="62">
        <f t="shared" si="4"/>
        <v>4.199999999999989</v>
      </c>
      <c r="R25" s="62">
        <f t="shared" si="4"/>
        <v>4.359999999999999</v>
      </c>
      <c r="S25" s="62">
        <f t="shared" si="4"/>
        <v>4.519999999999996</v>
      </c>
      <c r="T25" s="62">
        <f t="shared" si="4"/>
        <v>4.659999999999997</v>
      </c>
      <c r="U25" s="62">
        <f t="shared" si="4"/>
        <v>4.799999999999997</v>
      </c>
      <c r="V25" s="62">
        <f t="shared" si="4"/>
        <v>4.929999999999993</v>
      </c>
      <c r="W25" s="62">
        <f t="shared" si="4"/>
        <v>5.049999999999997</v>
      </c>
      <c r="X25" s="62">
        <f t="shared" si="4"/>
        <v>5.170000000000002</v>
      </c>
      <c r="Y25" s="62">
        <f t="shared" si="5"/>
        <v>5.289999999999992</v>
      </c>
      <c r="Z25" s="62">
        <f t="shared" si="5"/>
        <v>5.3999999999999915</v>
      </c>
      <c r="AA25" s="62">
        <f t="shared" si="5"/>
        <v>5.509999999999991</v>
      </c>
      <c r="AB25" s="62">
        <f t="shared" si="5"/>
        <v>5.609999999999999</v>
      </c>
      <c r="AC25" s="62">
        <f t="shared" si="5"/>
        <v>5.709999999999994</v>
      </c>
      <c r="AD25" s="62">
        <f t="shared" si="5"/>
        <v>5.810000000000002</v>
      </c>
      <c r="AE25" s="62">
        <f t="shared" si="5"/>
        <v>5.909999999999997</v>
      </c>
      <c r="AF25" s="62">
        <f t="shared" si="5"/>
        <v>6</v>
      </c>
      <c r="AG25" s="62">
        <f t="shared" si="5"/>
        <v>6.089999999999989</v>
      </c>
      <c r="AH25" s="62">
        <f t="shared" si="5"/>
        <v>6.170000000000002</v>
      </c>
    </row>
    <row r="26" spans="1:34" ht="12.75">
      <c r="A26" s="1"/>
      <c r="C26">
        <v>216</v>
      </c>
      <c r="D26">
        <v>82.54</v>
      </c>
      <c r="E26" s="62">
        <f t="shared" si="3"/>
        <v>1.009999999999991</v>
      </c>
      <c r="F26" s="62">
        <f t="shared" si="3"/>
        <v>1.3199999999999932</v>
      </c>
      <c r="G26" s="62">
        <f t="shared" si="3"/>
        <v>1.539999999999992</v>
      </c>
      <c r="H26" s="62">
        <f t="shared" si="3"/>
        <v>1.769999999999996</v>
      </c>
      <c r="I26" s="62">
        <f t="shared" si="3"/>
        <v>2.049999999999997</v>
      </c>
      <c r="J26" s="62">
        <f t="shared" si="3"/>
        <v>2.769999999999996</v>
      </c>
      <c r="K26" s="62">
        <f t="shared" si="3"/>
        <v>3.3699999999999903</v>
      </c>
      <c r="L26" s="62">
        <f t="shared" si="3"/>
        <v>4.029999999999987</v>
      </c>
      <c r="M26" s="62">
        <f t="shared" si="3"/>
        <v>4.6699999999999875</v>
      </c>
      <c r="N26" s="62">
        <f t="shared" si="3"/>
        <v>4.969999999999999</v>
      </c>
      <c r="O26" s="62">
        <f t="shared" si="4"/>
        <v>5.1699999999999875</v>
      </c>
      <c r="P26" s="62">
        <f t="shared" si="4"/>
        <v>5.359999999999999</v>
      </c>
      <c r="Q26" s="62">
        <f t="shared" si="4"/>
        <v>5.529999999999987</v>
      </c>
      <c r="R26" s="62">
        <f t="shared" si="4"/>
        <v>5.689999999999998</v>
      </c>
      <c r="S26" s="62">
        <f t="shared" si="4"/>
        <v>5.849999999999994</v>
      </c>
      <c r="T26" s="62">
        <f t="shared" si="4"/>
        <v>5.989999999999995</v>
      </c>
      <c r="U26" s="62">
        <f t="shared" si="4"/>
        <v>6.1299999999999955</v>
      </c>
      <c r="V26" s="62">
        <f t="shared" si="4"/>
        <v>6.259999999999991</v>
      </c>
      <c r="W26" s="62">
        <f t="shared" si="4"/>
        <v>6.3799999999999955</v>
      </c>
      <c r="X26" s="62">
        <f t="shared" si="4"/>
        <v>6.5</v>
      </c>
      <c r="Y26" s="62">
        <f t="shared" si="5"/>
        <v>6.61999999999999</v>
      </c>
      <c r="Z26" s="62">
        <f t="shared" si="5"/>
        <v>6.72999999999999</v>
      </c>
      <c r="AA26" s="62">
        <f t="shared" si="5"/>
        <v>6.839999999999989</v>
      </c>
      <c r="AB26" s="62">
        <f t="shared" si="5"/>
        <v>6.939999999999998</v>
      </c>
      <c r="AC26" s="62">
        <f t="shared" si="5"/>
        <v>7.039999999999992</v>
      </c>
      <c r="AD26" s="62">
        <f t="shared" si="5"/>
        <v>7.140000000000001</v>
      </c>
      <c r="AE26" s="62">
        <f t="shared" si="5"/>
        <v>7.239999999999995</v>
      </c>
      <c r="AF26" s="62">
        <f t="shared" si="5"/>
        <v>7.329999999999998</v>
      </c>
      <c r="AG26" s="62">
        <f t="shared" si="5"/>
        <v>7.4199999999999875</v>
      </c>
      <c r="AH26" s="62">
        <f t="shared" si="5"/>
        <v>7.5</v>
      </c>
    </row>
    <row r="27" spans="1:34" ht="12.75">
      <c r="A27" s="1"/>
      <c r="C27">
        <v>216.2</v>
      </c>
      <c r="D27">
        <v>82.75</v>
      </c>
      <c r="E27" s="62">
        <f t="shared" si="3"/>
        <v>0.7999999999999972</v>
      </c>
      <c r="F27" s="62">
        <f t="shared" si="3"/>
        <v>1.1099999999999994</v>
      </c>
      <c r="G27" s="62">
        <f t="shared" si="3"/>
        <v>1.3299999999999983</v>
      </c>
      <c r="H27" s="62">
        <f t="shared" si="3"/>
        <v>1.5600000000000023</v>
      </c>
      <c r="I27" s="62">
        <f t="shared" si="3"/>
        <v>1.8400000000000034</v>
      </c>
      <c r="J27" s="62">
        <f t="shared" si="3"/>
        <v>2.5600000000000023</v>
      </c>
      <c r="K27" s="62">
        <f t="shared" si="3"/>
        <v>3.1599999999999966</v>
      </c>
      <c r="L27" s="62">
        <f t="shared" si="3"/>
        <v>3.819999999999993</v>
      </c>
      <c r="M27" s="62">
        <f t="shared" si="3"/>
        <v>4.459999999999994</v>
      </c>
      <c r="N27" s="62">
        <f t="shared" si="3"/>
        <v>4.760000000000005</v>
      </c>
      <c r="O27" s="62">
        <f t="shared" si="4"/>
        <v>4.959999999999994</v>
      </c>
      <c r="P27" s="62">
        <f t="shared" si="4"/>
        <v>5.150000000000006</v>
      </c>
      <c r="Q27" s="62">
        <f t="shared" si="4"/>
        <v>5.319999999999993</v>
      </c>
      <c r="R27" s="62">
        <f t="shared" si="4"/>
        <v>5.480000000000004</v>
      </c>
      <c r="S27" s="62">
        <f t="shared" si="4"/>
        <v>5.640000000000001</v>
      </c>
      <c r="T27" s="62">
        <f t="shared" si="4"/>
        <v>5.780000000000001</v>
      </c>
      <c r="U27" s="62">
        <f t="shared" si="4"/>
        <v>5.920000000000002</v>
      </c>
      <c r="V27" s="62">
        <f t="shared" si="4"/>
        <v>6.049999999999997</v>
      </c>
      <c r="W27" s="62">
        <f t="shared" si="4"/>
        <v>6.170000000000002</v>
      </c>
      <c r="X27" s="62">
        <f t="shared" si="4"/>
        <v>6.290000000000006</v>
      </c>
      <c r="Y27" s="62">
        <f t="shared" si="5"/>
        <v>6.409999999999997</v>
      </c>
      <c r="Z27" s="62">
        <f t="shared" si="5"/>
        <v>6.519999999999996</v>
      </c>
      <c r="AA27" s="62">
        <f t="shared" si="5"/>
        <v>6.6299999999999955</v>
      </c>
      <c r="AB27" s="62">
        <f t="shared" si="5"/>
        <v>6.730000000000004</v>
      </c>
      <c r="AC27" s="62">
        <f t="shared" si="5"/>
        <v>6.829999999999998</v>
      </c>
      <c r="AD27" s="62">
        <f t="shared" si="5"/>
        <v>6.930000000000007</v>
      </c>
      <c r="AE27" s="62">
        <f t="shared" si="5"/>
        <v>7.030000000000001</v>
      </c>
      <c r="AF27" s="62">
        <f t="shared" si="5"/>
        <v>7.1200000000000045</v>
      </c>
      <c r="AG27" s="62">
        <f t="shared" si="5"/>
        <v>7.209999999999994</v>
      </c>
      <c r="AH27" s="62">
        <f t="shared" si="5"/>
        <v>7.290000000000006</v>
      </c>
    </row>
    <row r="28" spans="1:34" ht="12.75">
      <c r="A28" s="1"/>
      <c r="C28">
        <v>219</v>
      </c>
      <c r="D28">
        <v>82.22</v>
      </c>
      <c r="E28" s="62">
        <f t="shared" si="3"/>
        <v>1.3299999999999983</v>
      </c>
      <c r="F28" s="62">
        <f t="shared" si="3"/>
        <v>1.6400000000000006</v>
      </c>
      <c r="G28" s="62">
        <f t="shared" si="3"/>
        <v>1.8599999999999994</v>
      </c>
      <c r="H28" s="62">
        <f t="shared" si="3"/>
        <v>2.0900000000000034</v>
      </c>
      <c r="I28" s="62">
        <f t="shared" si="3"/>
        <v>2.3700000000000045</v>
      </c>
      <c r="J28" s="62">
        <f t="shared" si="3"/>
        <v>3.0900000000000034</v>
      </c>
      <c r="K28" s="62">
        <f t="shared" si="3"/>
        <v>3.6899999999999977</v>
      </c>
      <c r="L28" s="62">
        <f t="shared" si="3"/>
        <v>4.349999999999994</v>
      </c>
      <c r="M28" s="62">
        <f t="shared" si="3"/>
        <v>4.989999999999995</v>
      </c>
      <c r="N28" s="62">
        <f t="shared" si="3"/>
        <v>5.290000000000006</v>
      </c>
      <c r="O28" s="62">
        <f t="shared" si="4"/>
        <v>5.489999999999995</v>
      </c>
      <c r="P28" s="62">
        <f t="shared" si="4"/>
        <v>5.680000000000007</v>
      </c>
      <c r="Q28" s="62">
        <f t="shared" si="4"/>
        <v>5.849999999999994</v>
      </c>
      <c r="R28" s="62">
        <f t="shared" si="4"/>
        <v>6.010000000000005</v>
      </c>
      <c r="S28" s="62">
        <f t="shared" si="4"/>
        <v>6.170000000000002</v>
      </c>
      <c r="T28" s="62">
        <f t="shared" si="4"/>
        <v>6.310000000000002</v>
      </c>
      <c r="U28" s="62">
        <f t="shared" si="4"/>
        <v>6.450000000000003</v>
      </c>
      <c r="V28" s="62">
        <f t="shared" si="4"/>
        <v>6.579999999999998</v>
      </c>
      <c r="W28" s="62">
        <f t="shared" si="4"/>
        <v>6.700000000000003</v>
      </c>
      <c r="X28" s="62">
        <f t="shared" si="4"/>
        <v>6.820000000000007</v>
      </c>
      <c r="Y28" s="62">
        <f t="shared" si="5"/>
        <v>6.939999999999998</v>
      </c>
      <c r="Z28" s="62">
        <f t="shared" si="5"/>
        <v>7.049999999999997</v>
      </c>
      <c r="AA28" s="62">
        <f t="shared" si="5"/>
        <v>7.159999999999997</v>
      </c>
      <c r="AB28" s="62">
        <f t="shared" si="5"/>
        <v>7.260000000000005</v>
      </c>
      <c r="AC28" s="62">
        <f t="shared" si="5"/>
        <v>7.359999999999999</v>
      </c>
      <c r="AD28" s="62">
        <f t="shared" si="5"/>
        <v>7.460000000000008</v>
      </c>
      <c r="AE28" s="62">
        <f t="shared" si="5"/>
        <v>7.560000000000002</v>
      </c>
      <c r="AF28" s="62">
        <f t="shared" si="5"/>
        <v>7.650000000000006</v>
      </c>
      <c r="AG28" s="62">
        <f t="shared" si="5"/>
        <v>7.739999999999995</v>
      </c>
      <c r="AH28" s="62">
        <f t="shared" si="5"/>
        <v>7.820000000000007</v>
      </c>
    </row>
    <row r="29" spans="1:34" ht="12.75">
      <c r="A29" s="1"/>
      <c r="C29">
        <v>226</v>
      </c>
      <c r="D29">
        <v>81.98</v>
      </c>
      <c r="E29" s="62">
        <f t="shared" si="3"/>
        <v>1.5699999999999932</v>
      </c>
      <c r="F29" s="62">
        <f t="shared" si="3"/>
        <v>1.8799999999999955</v>
      </c>
      <c r="G29" s="62">
        <f t="shared" si="3"/>
        <v>2.0999999999999943</v>
      </c>
      <c r="H29" s="62">
        <f t="shared" si="3"/>
        <v>2.3299999999999983</v>
      </c>
      <c r="I29" s="62">
        <f t="shared" si="3"/>
        <v>2.6099999999999994</v>
      </c>
      <c r="J29" s="62">
        <f t="shared" si="3"/>
        <v>3.3299999999999983</v>
      </c>
      <c r="K29" s="62">
        <f t="shared" si="3"/>
        <v>3.9299999999999926</v>
      </c>
      <c r="L29" s="62">
        <f t="shared" si="3"/>
        <v>4.589999999999989</v>
      </c>
      <c r="M29" s="62">
        <f t="shared" si="3"/>
        <v>5.22999999999999</v>
      </c>
      <c r="N29" s="62">
        <f t="shared" si="3"/>
        <v>5.530000000000001</v>
      </c>
      <c r="O29" s="62">
        <f t="shared" si="4"/>
        <v>5.72999999999999</v>
      </c>
      <c r="P29" s="62">
        <f t="shared" si="4"/>
        <v>5.920000000000002</v>
      </c>
      <c r="Q29" s="62">
        <f t="shared" si="4"/>
        <v>6.089999999999989</v>
      </c>
      <c r="R29" s="62">
        <f t="shared" si="4"/>
        <v>6.25</v>
      </c>
      <c r="S29" s="62">
        <f t="shared" si="4"/>
        <v>6.409999999999997</v>
      </c>
      <c r="T29" s="62">
        <f t="shared" si="4"/>
        <v>6.549999999999997</v>
      </c>
      <c r="U29" s="62">
        <f t="shared" si="4"/>
        <v>6.689999999999998</v>
      </c>
      <c r="V29" s="62">
        <f t="shared" si="4"/>
        <v>6.819999999999993</v>
      </c>
      <c r="W29" s="62">
        <f t="shared" si="4"/>
        <v>6.939999999999998</v>
      </c>
      <c r="X29" s="62">
        <f t="shared" si="4"/>
        <v>7.060000000000002</v>
      </c>
      <c r="Y29" s="62">
        <f t="shared" si="5"/>
        <v>7.179999999999993</v>
      </c>
      <c r="Z29" s="62">
        <f t="shared" si="5"/>
        <v>7.289999999999992</v>
      </c>
      <c r="AA29" s="62">
        <f t="shared" si="5"/>
        <v>7.3999999999999915</v>
      </c>
      <c r="AB29" s="62">
        <f t="shared" si="5"/>
        <v>7.5</v>
      </c>
      <c r="AC29" s="62">
        <f t="shared" si="5"/>
        <v>7.599999999999994</v>
      </c>
      <c r="AD29" s="62">
        <f t="shared" si="5"/>
        <v>7.700000000000003</v>
      </c>
      <c r="AE29" s="62">
        <f t="shared" si="5"/>
        <v>7.799999999999997</v>
      </c>
      <c r="AF29" s="62">
        <f t="shared" si="5"/>
        <v>7.890000000000001</v>
      </c>
      <c r="AG29" s="62">
        <f t="shared" si="5"/>
        <v>7.97999999999999</v>
      </c>
      <c r="AH29" s="62">
        <f t="shared" si="5"/>
        <v>8.060000000000002</v>
      </c>
    </row>
    <row r="30" spans="1:34" ht="12.75">
      <c r="A30" s="1"/>
      <c r="C30">
        <v>229</v>
      </c>
      <c r="D30">
        <v>81.95</v>
      </c>
      <c r="E30" s="62">
        <f t="shared" si="3"/>
        <v>1.5999999999999943</v>
      </c>
      <c r="F30" s="62">
        <f t="shared" si="3"/>
        <v>1.9099999999999966</v>
      </c>
      <c r="G30" s="62">
        <f t="shared" si="3"/>
        <v>2.1299999999999955</v>
      </c>
      <c r="H30" s="62">
        <f t="shared" si="3"/>
        <v>2.3599999999999994</v>
      </c>
      <c r="I30" s="62">
        <f t="shared" si="3"/>
        <v>2.6400000000000006</v>
      </c>
      <c r="J30" s="62">
        <f t="shared" si="3"/>
        <v>3.3599999999999994</v>
      </c>
      <c r="K30" s="62">
        <f t="shared" si="3"/>
        <v>3.9599999999999937</v>
      </c>
      <c r="L30" s="62">
        <f t="shared" si="3"/>
        <v>4.61999999999999</v>
      </c>
      <c r="M30" s="62">
        <f t="shared" si="3"/>
        <v>5.259999999999991</v>
      </c>
      <c r="N30" s="62">
        <f t="shared" si="3"/>
        <v>5.560000000000002</v>
      </c>
      <c r="O30" s="62">
        <f t="shared" si="4"/>
        <v>5.759999999999991</v>
      </c>
      <c r="P30" s="62">
        <f t="shared" si="4"/>
        <v>5.950000000000003</v>
      </c>
      <c r="Q30" s="62">
        <f t="shared" si="4"/>
        <v>6.11999999999999</v>
      </c>
      <c r="R30" s="62">
        <f t="shared" si="4"/>
        <v>6.280000000000001</v>
      </c>
      <c r="S30" s="62">
        <f t="shared" si="4"/>
        <v>6.439999999999998</v>
      </c>
      <c r="T30" s="62">
        <f t="shared" si="4"/>
        <v>6.579999999999998</v>
      </c>
      <c r="U30" s="62">
        <f t="shared" si="4"/>
        <v>6.719999999999999</v>
      </c>
      <c r="V30" s="62">
        <f t="shared" si="4"/>
        <v>6.849999999999994</v>
      </c>
      <c r="W30" s="62">
        <f t="shared" si="4"/>
        <v>6.969999999999999</v>
      </c>
      <c r="X30" s="62">
        <f t="shared" si="4"/>
        <v>7.090000000000003</v>
      </c>
      <c r="Y30" s="62">
        <f t="shared" si="5"/>
        <v>7.209999999999994</v>
      </c>
      <c r="Z30" s="62">
        <f t="shared" si="5"/>
        <v>7.319999999999993</v>
      </c>
      <c r="AA30" s="62">
        <f t="shared" si="5"/>
        <v>7.429999999999993</v>
      </c>
      <c r="AB30" s="62">
        <f t="shared" si="5"/>
        <v>7.530000000000001</v>
      </c>
      <c r="AC30" s="62">
        <f t="shared" si="5"/>
        <v>7.6299999999999955</v>
      </c>
      <c r="AD30" s="62">
        <f t="shared" si="5"/>
        <v>7.730000000000004</v>
      </c>
      <c r="AE30" s="62">
        <f t="shared" si="5"/>
        <v>7.829999999999998</v>
      </c>
      <c r="AF30" s="62">
        <f t="shared" si="5"/>
        <v>7.920000000000002</v>
      </c>
      <c r="AG30" s="62">
        <f t="shared" si="5"/>
        <v>8.009999999999991</v>
      </c>
      <c r="AH30" s="62">
        <f t="shared" si="5"/>
        <v>8.090000000000003</v>
      </c>
    </row>
    <row r="31" spans="1:34" ht="12.75">
      <c r="A31" s="1"/>
      <c r="C31">
        <v>238.4</v>
      </c>
      <c r="D31">
        <v>81.6</v>
      </c>
      <c r="E31" s="62">
        <f t="shared" si="3"/>
        <v>1.9500000000000028</v>
      </c>
      <c r="F31" s="62">
        <f t="shared" si="3"/>
        <v>2.260000000000005</v>
      </c>
      <c r="G31" s="62">
        <f t="shared" si="3"/>
        <v>2.480000000000004</v>
      </c>
      <c r="H31" s="62">
        <f t="shared" si="3"/>
        <v>2.710000000000008</v>
      </c>
      <c r="I31" s="62">
        <f t="shared" si="3"/>
        <v>2.990000000000009</v>
      </c>
      <c r="J31" s="62">
        <f t="shared" si="3"/>
        <v>3.710000000000008</v>
      </c>
      <c r="K31" s="62">
        <f t="shared" si="3"/>
        <v>4.310000000000002</v>
      </c>
      <c r="L31" s="62">
        <f t="shared" si="3"/>
        <v>4.969999999999999</v>
      </c>
      <c r="M31" s="62">
        <f t="shared" si="3"/>
        <v>5.609999999999999</v>
      </c>
      <c r="N31" s="62">
        <f t="shared" si="3"/>
        <v>5.910000000000011</v>
      </c>
      <c r="O31" s="62">
        <f t="shared" si="4"/>
        <v>6.109999999999999</v>
      </c>
      <c r="P31" s="62">
        <f t="shared" si="4"/>
        <v>6.300000000000011</v>
      </c>
      <c r="Q31" s="62">
        <f t="shared" si="4"/>
        <v>6.469999999999999</v>
      </c>
      <c r="R31" s="62">
        <f t="shared" si="4"/>
        <v>6.63000000000001</v>
      </c>
      <c r="S31" s="62">
        <f t="shared" si="4"/>
        <v>6.790000000000006</v>
      </c>
      <c r="T31" s="62">
        <f t="shared" si="4"/>
        <v>6.930000000000007</v>
      </c>
      <c r="U31" s="62">
        <f t="shared" si="4"/>
        <v>7.070000000000007</v>
      </c>
      <c r="V31" s="62">
        <f t="shared" si="4"/>
        <v>7.200000000000003</v>
      </c>
      <c r="W31" s="62">
        <f t="shared" si="4"/>
        <v>7.320000000000007</v>
      </c>
      <c r="X31" s="62">
        <f t="shared" si="4"/>
        <v>7.440000000000012</v>
      </c>
      <c r="Y31" s="62">
        <f t="shared" si="5"/>
        <v>7.560000000000002</v>
      </c>
      <c r="Z31" s="62">
        <f t="shared" si="5"/>
        <v>7.670000000000002</v>
      </c>
      <c r="AA31" s="62">
        <f t="shared" si="5"/>
        <v>7.780000000000001</v>
      </c>
      <c r="AB31" s="62">
        <f t="shared" si="5"/>
        <v>7.88000000000001</v>
      </c>
      <c r="AC31" s="62">
        <f t="shared" si="5"/>
        <v>7.980000000000004</v>
      </c>
      <c r="AD31" s="62">
        <f t="shared" si="5"/>
        <v>8.080000000000013</v>
      </c>
      <c r="AE31" s="62">
        <f t="shared" si="5"/>
        <v>8.180000000000007</v>
      </c>
      <c r="AF31" s="62">
        <f t="shared" si="5"/>
        <v>8.27000000000001</v>
      </c>
      <c r="AG31" s="62">
        <f t="shared" si="5"/>
        <v>8.36</v>
      </c>
      <c r="AH31" s="62">
        <f t="shared" si="5"/>
        <v>8.440000000000012</v>
      </c>
    </row>
    <row r="32" spans="1:34" ht="12.75">
      <c r="A32" s="1"/>
      <c r="C32">
        <v>247.4</v>
      </c>
      <c r="D32">
        <v>81.92</v>
      </c>
      <c r="E32" s="62">
        <f t="shared" si="3"/>
        <v>1.6299999999999955</v>
      </c>
      <c r="F32" s="62">
        <f t="shared" si="3"/>
        <v>1.9399999999999977</v>
      </c>
      <c r="G32" s="62">
        <f t="shared" si="3"/>
        <v>2.1599999999999966</v>
      </c>
      <c r="H32" s="62">
        <f t="shared" si="3"/>
        <v>2.3900000000000006</v>
      </c>
      <c r="I32" s="62">
        <f t="shared" si="3"/>
        <v>2.6700000000000017</v>
      </c>
      <c r="J32" s="62">
        <f t="shared" si="3"/>
        <v>3.3900000000000006</v>
      </c>
      <c r="K32" s="62">
        <f t="shared" si="3"/>
        <v>3.989999999999995</v>
      </c>
      <c r="L32" s="62">
        <f t="shared" si="3"/>
        <v>4.6499999999999915</v>
      </c>
      <c r="M32" s="62">
        <f t="shared" si="3"/>
        <v>5.289999999999992</v>
      </c>
      <c r="N32" s="62">
        <f t="shared" si="3"/>
        <v>5.590000000000003</v>
      </c>
      <c r="O32" s="62">
        <f t="shared" si="4"/>
        <v>5.789999999999992</v>
      </c>
      <c r="P32" s="62">
        <f t="shared" si="4"/>
        <v>5.980000000000004</v>
      </c>
      <c r="Q32" s="62">
        <f t="shared" si="4"/>
        <v>6.1499999999999915</v>
      </c>
      <c r="R32" s="62">
        <f t="shared" si="4"/>
        <v>6.310000000000002</v>
      </c>
      <c r="S32" s="62">
        <f t="shared" si="4"/>
        <v>6.469999999999999</v>
      </c>
      <c r="T32" s="62">
        <f t="shared" si="4"/>
        <v>6.609999999999999</v>
      </c>
      <c r="U32" s="62">
        <f t="shared" si="4"/>
        <v>6.75</v>
      </c>
      <c r="V32" s="62">
        <f t="shared" si="4"/>
        <v>6.8799999999999955</v>
      </c>
      <c r="W32" s="62">
        <f t="shared" si="4"/>
        <v>7</v>
      </c>
      <c r="X32" s="62">
        <f t="shared" si="4"/>
        <v>7.1200000000000045</v>
      </c>
      <c r="Y32" s="62">
        <f t="shared" si="5"/>
        <v>7.239999999999995</v>
      </c>
      <c r="Z32" s="62">
        <f t="shared" si="5"/>
        <v>7.349999999999994</v>
      </c>
      <c r="AA32" s="62">
        <f t="shared" si="5"/>
        <v>7.459999999999994</v>
      </c>
      <c r="AB32" s="62">
        <f t="shared" si="5"/>
        <v>7.560000000000002</v>
      </c>
      <c r="AC32" s="62">
        <f t="shared" si="5"/>
        <v>7.659999999999997</v>
      </c>
      <c r="AD32" s="62">
        <f t="shared" si="5"/>
        <v>7.760000000000005</v>
      </c>
      <c r="AE32" s="62">
        <f t="shared" si="5"/>
        <v>7.859999999999999</v>
      </c>
      <c r="AF32" s="62">
        <f t="shared" si="5"/>
        <v>7.950000000000003</v>
      </c>
      <c r="AG32" s="62">
        <f t="shared" si="5"/>
        <v>8.039999999999992</v>
      </c>
      <c r="AH32" s="62">
        <f t="shared" si="5"/>
        <v>8.120000000000005</v>
      </c>
    </row>
    <row r="33" spans="1:34" ht="12.75">
      <c r="A33" s="1"/>
      <c r="C33">
        <v>255</v>
      </c>
      <c r="D33">
        <v>82.17</v>
      </c>
      <c r="E33" s="62">
        <f aca="true" t="shared" si="6" ref="E33:N41">IF(E$2&lt;$D33,"",E$2-$D33)</f>
        <v>1.3799999999999955</v>
      </c>
      <c r="F33" s="62">
        <f t="shared" si="6"/>
        <v>1.6899999999999977</v>
      </c>
      <c r="G33" s="62">
        <f t="shared" si="6"/>
        <v>1.9099999999999966</v>
      </c>
      <c r="H33" s="62">
        <f t="shared" si="6"/>
        <v>2.1400000000000006</v>
      </c>
      <c r="I33" s="62">
        <f t="shared" si="6"/>
        <v>2.4200000000000017</v>
      </c>
      <c r="J33" s="62">
        <f t="shared" si="6"/>
        <v>3.1400000000000006</v>
      </c>
      <c r="K33" s="62">
        <f t="shared" si="6"/>
        <v>3.739999999999995</v>
      </c>
      <c r="L33" s="62">
        <f t="shared" si="6"/>
        <v>4.3999999999999915</v>
      </c>
      <c r="M33" s="62">
        <f t="shared" si="6"/>
        <v>5.039999999999992</v>
      </c>
      <c r="N33" s="62">
        <f t="shared" si="6"/>
        <v>5.340000000000003</v>
      </c>
      <c r="O33" s="62">
        <f aca="true" t="shared" si="7" ref="O33:X41">IF(O$2&lt;$D33,"",O$2-$D33)</f>
        <v>5.539999999999992</v>
      </c>
      <c r="P33" s="62">
        <f t="shared" si="7"/>
        <v>5.730000000000004</v>
      </c>
      <c r="Q33" s="62">
        <f t="shared" si="7"/>
        <v>5.8999999999999915</v>
      </c>
      <c r="R33" s="62">
        <f t="shared" si="7"/>
        <v>6.060000000000002</v>
      </c>
      <c r="S33" s="62">
        <f t="shared" si="7"/>
        <v>6.219999999999999</v>
      </c>
      <c r="T33" s="62">
        <f t="shared" si="7"/>
        <v>6.359999999999999</v>
      </c>
      <c r="U33" s="62">
        <f t="shared" si="7"/>
        <v>6.5</v>
      </c>
      <c r="V33" s="62">
        <f t="shared" si="7"/>
        <v>6.6299999999999955</v>
      </c>
      <c r="W33" s="62">
        <f t="shared" si="7"/>
        <v>6.75</v>
      </c>
      <c r="X33" s="62">
        <f t="shared" si="7"/>
        <v>6.8700000000000045</v>
      </c>
      <c r="Y33" s="62">
        <f aca="true" t="shared" si="8" ref="Y33:AH41">IF(Y$2&lt;$D33,"",Y$2-$D33)</f>
        <v>6.989999999999995</v>
      </c>
      <c r="Z33" s="62">
        <f t="shared" si="8"/>
        <v>7.099999999999994</v>
      </c>
      <c r="AA33" s="62">
        <f t="shared" si="8"/>
        <v>7.209999999999994</v>
      </c>
      <c r="AB33" s="62">
        <f t="shared" si="8"/>
        <v>7.310000000000002</v>
      </c>
      <c r="AC33" s="62">
        <f t="shared" si="8"/>
        <v>7.409999999999997</v>
      </c>
      <c r="AD33" s="62">
        <f t="shared" si="8"/>
        <v>7.510000000000005</v>
      </c>
      <c r="AE33" s="62">
        <f t="shared" si="8"/>
        <v>7.609999999999999</v>
      </c>
      <c r="AF33" s="62">
        <f t="shared" si="8"/>
        <v>7.700000000000003</v>
      </c>
      <c r="AG33" s="62">
        <f t="shared" si="8"/>
        <v>7.789999999999992</v>
      </c>
      <c r="AH33" s="62">
        <f t="shared" si="8"/>
        <v>7.8700000000000045</v>
      </c>
    </row>
    <row r="34" spans="1:34" ht="12.75">
      <c r="A34" s="1"/>
      <c r="C34">
        <v>263.5</v>
      </c>
      <c r="D34">
        <v>82.76</v>
      </c>
      <c r="E34" s="62">
        <f t="shared" si="6"/>
        <v>0.789999999999992</v>
      </c>
      <c r="F34" s="62">
        <f t="shared" si="6"/>
        <v>1.0999999999999943</v>
      </c>
      <c r="G34" s="62">
        <f t="shared" si="6"/>
        <v>1.3199999999999932</v>
      </c>
      <c r="H34" s="62">
        <f t="shared" si="6"/>
        <v>1.5499999999999972</v>
      </c>
      <c r="I34" s="62">
        <f t="shared" si="6"/>
        <v>1.8299999999999983</v>
      </c>
      <c r="J34" s="62">
        <f t="shared" si="6"/>
        <v>2.549999999999997</v>
      </c>
      <c r="K34" s="62">
        <f t="shared" si="6"/>
        <v>3.1499999999999915</v>
      </c>
      <c r="L34" s="62">
        <f t="shared" si="6"/>
        <v>3.809999999999988</v>
      </c>
      <c r="M34" s="62">
        <f t="shared" si="6"/>
        <v>4.449999999999989</v>
      </c>
      <c r="N34" s="62">
        <f t="shared" si="6"/>
        <v>4.75</v>
      </c>
      <c r="O34" s="62">
        <f t="shared" si="7"/>
        <v>4.949999999999989</v>
      </c>
      <c r="P34" s="62">
        <f t="shared" si="7"/>
        <v>5.140000000000001</v>
      </c>
      <c r="Q34" s="62">
        <f t="shared" si="7"/>
        <v>5.309999999999988</v>
      </c>
      <c r="R34" s="62">
        <f t="shared" si="7"/>
        <v>5.469999999999999</v>
      </c>
      <c r="S34" s="62">
        <f t="shared" si="7"/>
        <v>5.6299999999999955</v>
      </c>
      <c r="T34" s="62">
        <f t="shared" si="7"/>
        <v>5.769999999999996</v>
      </c>
      <c r="U34" s="62">
        <f t="shared" si="7"/>
        <v>5.909999999999997</v>
      </c>
      <c r="V34" s="62">
        <f t="shared" si="7"/>
        <v>6.039999999999992</v>
      </c>
      <c r="W34" s="62">
        <f t="shared" si="7"/>
        <v>6.159999999999997</v>
      </c>
      <c r="X34" s="62">
        <f t="shared" si="7"/>
        <v>6.280000000000001</v>
      </c>
      <c r="Y34" s="62">
        <f t="shared" si="8"/>
        <v>6.3999999999999915</v>
      </c>
      <c r="Z34" s="62">
        <f t="shared" si="8"/>
        <v>6.509999999999991</v>
      </c>
      <c r="AA34" s="62">
        <f t="shared" si="8"/>
        <v>6.61999999999999</v>
      </c>
      <c r="AB34" s="62">
        <f t="shared" si="8"/>
        <v>6.719999999999999</v>
      </c>
      <c r="AC34" s="62">
        <f t="shared" si="8"/>
        <v>6.819999999999993</v>
      </c>
      <c r="AD34" s="62">
        <f t="shared" si="8"/>
        <v>6.920000000000002</v>
      </c>
      <c r="AE34" s="62">
        <f t="shared" si="8"/>
        <v>7.019999999999996</v>
      </c>
      <c r="AF34" s="62">
        <f t="shared" si="8"/>
        <v>7.109999999999999</v>
      </c>
      <c r="AG34" s="62">
        <f t="shared" si="8"/>
        <v>7.199999999999989</v>
      </c>
      <c r="AH34" s="62">
        <f t="shared" si="8"/>
        <v>7.280000000000001</v>
      </c>
    </row>
    <row r="35" spans="1:34" ht="12.75">
      <c r="A35" s="1"/>
      <c r="C35">
        <v>271</v>
      </c>
      <c r="D35">
        <v>83.87</v>
      </c>
      <c r="E35" s="62">
        <f t="shared" si="6"/>
      </c>
      <c r="F35" s="62">
        <f t="shared" si="6"/>
      </c>
      <c r="G35" s="62">
        <f t="shared" si="6"/>
        <v>0.20999999999999375</v>
      </c>
      <c r="H35" s="62">
        <f t="shared" si="6"/>
        <v>0.4399999999999977</v>
      </c>
      <c r="I35" s="62">
        <f t="shared" si="6"/>
        <v>0.7199999999999989</v>
      </c>
      <c r="J35" s="62">
        <f t="shared" si="6"/>
        <v>1.4399999999999977</v>
      </c>
      <c r="K35" s="62">
        <f t="shared" si="6"/>
        <v>2.039999999999992</v>
      </c>
      <c r="L35" s="62">
        <f t="shared" si="6"/>
        <v>2.6999999999999886</v>
      </c>
      <c r="M35" s="62">
        <f t="shared" si="6"/>
        <v>3.339999999999989</v>
      </c>
      <c r="N35" s="62">
        <f t="shared" si="6"/>
        <v>3.6400000000000006</v>
      </c>
      <c r="O35" s="62">
        <f t="shared" si="7"/>
        <v>3.839999999999989</v>
      </c>
      <c r="P35" s="62">
        <f t="shared" si="7"/>
        <v>4.030000000000001</v>
      </c>
      <c r="Q35" s="62">
        <f t="shared" si="7"/>
        <v>4.199999999999989</v>
      </c>
      <c r="R35" s="62">
        <f t="shared" si="7"/>
        <v>4.359999999999999</v>
      </c>
      <c r="S35" s="62">
        <f t="shared" si="7"/>
        <v>4.519999999999996</v>
      </c>
      <c r="T35" s="62">
        <f t="shared" si="7"/>
        <v>4.659999999999997</v>
      </c>
      <c r="U35" s="62">
        <f t="shared" si="7"/>
        <v>4.799999999999997</v>
      </c>
      <c r="V35" s="62">
        <f t="shared" si="7"/>
        <v>4.929999999999993</v>
      </c>
      <c r="W35" s="62">
        <f t="shared" si="7"/>
        <v>5.049999999999997</v>
      </c>
      <c r="X35" s="62">
        <f t="shared" si="7"/>
        <v>5.170000000000002</v>
      </c>
      <c r="Y35" s="62">
        <f t="shared" si="8"/>
        <v>5.289999999999992</v>
      </c>
      <c r="Z35" s="62">
        <f t="shared" si="8"/>
        <v>5.3999999999999915</v>
      </c>
      <c r="AA35" s="62">
        <f t="shared" si="8"/>
        <v>5.509999999999991</v>
      </c>
      <c r="AB35" s="62">
        <f t="shared" si="8"/>
        <v>5.609999999999999</v>
      </c>
      <c r="AC35" s="62">
        <f t="shared" si="8"/>
        <v>5.709999999999994</v>
      </c>
      <c r="AD35" s="62">
        <f t="shared" si="8"/>
        <v>5.810000000000002</v>
      </c>
      <c r="AE35" s="62">
        <f t="shared" si="8"/>
        <v>5.909999999999997</v>
      </c>
      <c r="AF35" s="62">
        <f t="shared" si="8"/>
        <v>6</v>
      </c>
      <c r="AG35" s="62">
        <f t="shared" si="8"/>
        <v>6.089999999999989</v>
      </c>
      <c r="AH35" s="62">
        <f t="shared" si="8"/>
        <v>6.170000000000002</v>
      </c>
    </row>
    <row r="36" spans="1:34" ht="12.75">
      <c r="A36" s="1"/>
      <c r="C36">
        <v>279</v>
      </c>
      <c r="D36">
        <v>83.95</v>
      </c>
      <c r="E36" s="62">
        <f t="shared" si="6"/>
      </c>
      <c r="F36" s="62">
        <f t="shared" si="6"/>
      </c>
      <c r="G36" s="62">
        <f t="shared" si="6"/>
        <v>0.12999999999999545</v>
      </c>
      <c r="H36" s="62">
        <f t="shared" si="6"/>
        <v>0.35999999999999943</v>
      </c>
      <c r="I36" s="62">
        <f t="shared" si="6"/>
        <v>0.6400000000000006</v>
      </c>
      <c r="J36" s="62">
        <f t="shared" si="6"/>
        <v>1.3599999999999994</v>
      </c>
      <c r="K36" s="62">
        <f t="shared" si="6"/>
        <v>1.9599999999999937</v>
      </c>
      <c r="L36" s="62">
        <f t="shared" si="6"/>
        <v>2.6199999999999903</v>
      </c>
      <c r="M36" s="62">
        <f t="shared" si="6"/>
        <v>3.259999999999991</v>
      </c>
      <c r="N36" s="62">
        <f t="shared" si="6"/>
        <v>3.5600000000000023</v>
      </c>
      <c r="O36" s="62">
        <f t="shared" si="7"/>
        <v>3.759999999999991</v>
      </c>
      <c r="P36" s="62">
        <f t="shared" si="7"/>
        <v>3.950000000000003</v>
      </c>
      <c r="Q36" s="62">
        <f t="shared" si="7"/>
        <v>4.11999999999999</v>
      </c>
      <c r="R36" s="62">
        <f t="shared" si="7"/>
        <v>4.280000000000001</v>
      </c>
      <c r="S36" s="62">
        <f t="shared" si="7"/>
        <v>4.439999999999998</v>
      </c>
      <c r="T36" s="62">
        <f t="shared" si="7"/>
        <v>4.579999999999998</v>
      </c>
      <c r="U36" s="62">
        <f t="shared" si="7"/>
        <v>4.719999999999999</v>
      </c>
      <c r="V36" s="62">
        <f t="shared" si="7"/>
        <v>4.849999999999994</v>
      </c>
      <c r="W36" s="62">
        <f t="shared" si="7"/>
        <v>4.969999999999999</v>
      </c>
      <c r="X36" s="62">
        <f t="shared" si="7"/>
        <v>5.090000000000003</v>
      </c>
      <c r="Y36" s="62">
        <f t="shared" si="8"/>
        <v>5.209999999999994</v>
      </c>
      <c r="Z36" s="62">
        <f t="shared" si="8"/>
        <v>5.319999999999993</v>
      </c>
      <c r="AA36" s="62">
        <f t="shared" si="8"/>
        <v>5.429999999999993</v>
      </c>
      <c r="AB36" s="62">
        <f t="shared" si="8"/>
        <v>5.530000000000001</v>
      </c>
      <c r="AC36" s="62">
        <f t="shared" si="8"/>
        <v>5.6299999999999955</v>
      </c>
      <c r="AD36" s="62">
        <f t="shared" si="8"/>
        <v>5.730000000000004</v>
      </c>
      <c r="AE36" s="62">
        <f t="shared" si="8"/>
        <v>5.829999999999998</v>
      </c>
      <c r="AF36" s="62">
        <f t="shared" si="8"/>
        <v>5.920000000000002</v>
      </c>
      <c r="AG36" s="62">
        <f t="shared" si="8"/>
        <v>6.009999999999991</v>
      </c>
      <c r="AH36" s="62">
        <f t="shared" si="8"/>
        <v>6.090000000000003</v>
      </c>
    </row>
    <row r="37" spans="1:34" ht="12.75">
      <c r="A37" s="1"/>
      <c r="C37">
        <v>293</v>
      </c>
      <c r="D37">
        <v>85.25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  <v>0.060000000000002274</v>
      </c>
      <c r="K37" s="62">
        <f t="shared" si="6"/>
        <v>0.6599999999999966</v>
      </c>
      <c r="L37" s="62">
        <f t="shared" si="6"/>
        <v>1.3199999999999932</v>
      </c>
      <c r="M37" s="62">
        <f t="shared" si="6"/>
        <v>1.9599999999999937</v>
      </c>
      <c r="N37" s="62">
        <f t="shared" si="6"/>
        <v>2.260000000000005</v>
      </c>
      <c r="O37" s="62">
        <f t="shared" si="7"/>
        <v>2.4599999999999937</v>
      </c>
      <c r="P37" s="62">
        <f t="shared" si="7"/>
        <v>2.6500000000000057</v>
      </c>
      <c r="Q37" s="62">
        <f t="shared" si="7"/>
        <v>2.819999999999993</v>
      </c>
      <c r="R37" s="62">
        <f t="shared" si="7"/>
        <v>2.980000000000004</v>
      </c>
      <c r="S37" s="62">
        <f t="shared" si="7"/>
        <v>3.1400000000000006</v>
      </c>
      <c r="T37" s="62">
        <f t="shared" si="7"/>
        <v>3.280000000000001</v>
      </c>
      <c r="U37" s="62">
        <f t="shared" si="7"/>
        <v>3.4200000000000017</v>
      </c>
      <c r="V37" s="62">
        <f t="shared" si="7"/>
        <v>3.549999999999997</v>
      </c>
      <c r="W37" s="62">
        <f t="shared" si="7"/>
        <v>3.6700000000000017</v>
      </c>
      <c r="X37" s="62">
        <f t="shared" si="7"/>
        <v>3.7900000000000063</v>
      </c>
      <c r="Y37" s="62">
        <f t="shared" si="8"/>
        <v>3.9099999999999966</v>
      </c>
      <c r="Z37" s="62">
        <f t="shared" si="8"/>
        <v>4.019999999999996</v>
      </c>
      <c r="AA37" s="62">
        <f t="shared" si="8"/>
        <v>4.1299999999999955</v>
      </c>
      <c r="AB37" s="62">
        <f t="shared" si="8"/>
        <v>4.230000000000004</v>
      </c>
      <c r="AC37" s="62">
        <f t="shared" si="8"/>
        <v>4.329999999999998</v>
      </c>
      <c r="AD37" s="62">
        <f t="shared" si="8"/>
        <v>4.430000000000007</v>
      </c>
      <c r="AE37" s="62">
        <f t="shared" si="8"/>
        <v>4.530000000000001</v>
      </c>
      <c r="AF37" s="62">
        <f t="shared" si="8"/>
        <v>4.6200000000000045</v>
      </c>
      <c r="AG37" s="62">
        <f t="shared" si="8"/>
        <v>4.709999999999994</v>
      </c>
      <c r="AH37" s="62">
        <f t="shared" si="8"/>
        <v>4.790000000000006</v>
      </c>
    </row>
    <row r="38" spans="1:34" ht="12.75">
      <c r="A38" s="1"/>
      <c r="C38">
        <v>302.5</v>
      </c>
      <c r="D38">
        <v>84.8</v>
      </c>
      <c r="E38" s="62">
        <f t="shared" si="6"/>
      </c>
      <c r="F38" s="62">
        <f t="shared" si="6"/>
      </c>
      <c r="G38" s="62">
        <f t="shared" si="6"/>
      </c>
      <c r="H38" s="62">
        <f t="shared" si="6"/>
      </c>
      <c r="I38" s="62">
        <f t="shared" si="6"/>
      </c>
      <c r="J38" s="62">
        <f t="shared" si="6"/>
        <v>0.5100000000000051</v>
      </c>
      <c r="K38" s="62">
        <f t="shared" si="6"/>
        <v>1.1099999999999994</v>
      </c>
      <c r="L38" s="62">
        <f t="shared" si="6"/>
        <v>1.769999999999996</v>
      </c>
      <c r="M38" s="62">
        <f t="shared" si="6"/>
        <v>2.4099999999999966</v>
      </c>
      <c r="N38" s="62">
        <f t="shared" si="6"/>
        <v>2.710000000000008</v>
      </c>
      <c r="O38" s="62">
        <f t="shared" si="7"/>
        <v>2.9099999999999966</v>
      </c>
      <c r="P38" s="62">
        <f t="shared" si="7"/>
        <v>3.1000000000000085</v>
      </c>
      <c r="Q38" s="62">
        <f t="shared" si="7"/>
        <v>3.269999999999996</v>
      </c>
      <c r="R38" s="62">
        <f t="shared" si="7"/>
        <v>3.430000000000007</v>
      </c>
      <c r="S38" s="62">
        <f t="shared" si="7"/>
        <v>3.5900000000000034</v>
      </c>
      <c r="T38" s="62">
        <f t="shared" si="7"/>
        <v>3.730000000000004</v>
      </c>
      <c r="U38" s="62">
        <f t="shared" si="7"/>
        <v>3.8700000000000045</v>
      </c>
      <c r="V38" s="62">
        <f t="shared" si="7"/>
        <v>4</v>
      </c>
      <c r="W38" s="62">
        <f t="shared" si="7"/>
        <v>4.1200000000000045</v>
      </c>
      <c r="X38" s="62">
        <f t="shared" si="7"/>
        <v>4.240000000000009</v>
      </c>
      <c r="Y38" s="62">
        <f t="shared" si="8"/>
        <v>4.359999999999999</v>
      </c>
      <c r="Z38" s="62">
        <f t="shared" si="8"/>
        <v>4.469999999999999</v>
      </c>
      <c r="AA38" s="62">
        <f t="shared" si="8"/>
        <v>4.579999999999998</v>
      </c>
      <c r="AB38" s="62">
        <f t="shared" si="8"/>
        <v>4.680000000000007</v>
      </c>
      <c r="AC38" s="62">
        <f t="shared" si="8"/>
        <v>4.780000000000001</v>
      </c>
      <c r="AD38" s="62">
        <f t="shared" si="8"/>
        <v>4.88000000000001</v>
      </c>
      <c r="AE38" s="62">
        <f t="shared" si="8"/>
        <v>4.980000000000004</v>
      </c>
      <c r="AF38" s="62">
        <f t="shared" si="8"/>
        <v>5.070000000000007</v>
      </c>
      <c r="AG38" s="62">
        <f t="shared" si="8"/>
        <v>5.159999999999997</v>
      </c>
      <c r="AH38" s="62">
        <f t="shared" si="8"/>
        <v>5.240000000000009</v>
      </c>
    </row>
    <row r="39" spans="1:34" ht="12.75">
      <c r="A39" s="1"/>
      <c r="C39">
        <v>312</v>
      </c>
      <c r="D39">
        <v>86.87</v>
      </c>
      <c r="E39" s="62">
        <f t="shared" si="6"/>
      </c>
      <c r="F39" s="62">
        <f t="shared" si="6"/>
      </c>
      <c r="G39" s="62">
        <f t="shared" si="6"/>
      </c>
      <c r="H39" s="62">
        <f t="shared" si="6"/>
      </c>
      <c r="I39" s="62">
        <f t="shared" si="6"/>
      </c>
      <c r="J39" s="62">
        <f t="shared" si="6"/>
      </c>
      <c r="K39" s="62">
        <f t="shared" si="6"/>
      </c>
      <c r="L39" s="62">
        <f t="shared" si="6"/>
      </c>
      <c r="M39" s="62">
        <f t="shared" si="6"/>
        <v>0.3399999999999892</v>
      </c>
      <c r="N39" s="62">
        <f t="shared" si="6"/>
        <v>0.6400000000000006</v>
      </c>
      <c r="O39" s="62">
        <f t="shared" si="7"/>
        <v>0.8399999999999892</v>
      </c>
      <c r="P39" s="62">
        <f t="shared" si="7"/>
        <v>1.0300000000000011</v>
      </c>
      <c r="Q39" s="62">
        <f t="shared" si="7"/>
        <v>1.1999999999999886</v>
      </c>
      <c r="R39" s="62">
        <f t="shared" si="7"/>
        <v>1.3599999999999994</v>
      </c>
      <c r="S39" s="62">
        <f t="shared" si="7"/>
        <v>1.519999999999996</v>
      </c>
      <c r="T39" s="62">
        <f t="shared" si="7"/>
        <v>1.6599999999999966</v>
      </c>
      <c r="U39" s="62">
        <f t="shared" si="7"/>
        <v>1.7999999999999972</v>
      </c>
      <c r="V39" s="62">
        <f t="shared" si="7"/>
        <v>1.9299999999999926</v>
      </c>
      <c r="W39" s="62">
        <f t="shared" si="7"/>
        <v>2.049999999999997</v>
      </c>
      <c r="X39" s="62">
        <f t="shared" si="7"/>
        <v>2.1700000000000017</v>
      </c>
      <c r="Y39" s="62">
        <f t="shared" si="8"/>
        <v>2.289999999999992</v>
      </c>
      <c r="Z39" s="62">
        <f t="shared" si="8"/>
        <v>2.3999999999999915</v>
      </c>
      <c r="AA39" s="62">
        <f t="shared" si="8"/>
        <v>2.509999999999991</v>
      </c>
      <c r="AB39" s="62">
        <f t="shared" si="8"/>
        <v>2.6099999999999994</v>
      </c>
      <c r="AC39" s="62">
        <f t="shared" si="8"/>
        <v>2.7099999999999937</v>
      </c>
      <c r="AD39" s="62">
        <f t="shared" si="8"/>
        <v>2.8100000000000023</v>
      </c>
      <c r="AE39" s="62">
        <f t="shared" si="8"/>
        <v>2.9099999999999966</v>
      </c>
      <c r="AF39" s="62">
        <f t="shared" si="8"/>
        <v>3</v>
      </c>
      <c r="AG39" s="62">
        <f t="shared" si="8"/>
        <v>3.089999999999989</v>
      </c>
      <c r="AH39" s="62">
        <f t="shared" si="8"/>
        <v>3.1700000000000017</v>
      </c>
    </row>
    <row r="40" spans="1:34" ht="12.75">
      <c r="A40" s="1"/>
      <c r="C40">
        <v>321.5</v>
      </c>
      <c r="D40">
        <v>91.05</v>
      </c>
      <c r="E40" s="62">
        <f t="shared" si="6"/>
      </c>
      <c r="F40" s="62">
        <f t="shared" si="6"/>
      </c>
      <c r="G40" s="62">
        <f t="shared" si="6"/>
      </c>
      <c r="H40" s="62">
        <f t="shared" si="6"/>
      </c>
      <c r="I40" s="62">
        <f t="shared" si="6"/>
      </c>
      <c r="J40" s="62">
        <f t="shared" si="6"/>
      </c>
      <c r="K40" s="62">
        <f t="shared" si="6"/>
      </c>
      <c r="L40" s="62">
        <f t="shared" si="6"/>
      </c>
      <c r="M40" s="62">
        <f t="shared" si="6"/>
      </c>
      <c r="N40" s="62">
        <f t="shared" si="6"/>
      </c>
      <c r="O40" s="62">
        <f t="shared" si="7"/>
      </c>
      <c r="P40" s="62">
        <f t="shared" si="7"/>
      </c>
      <c r="Q40" s="62">
        <f t="shared" si="7"/>
      </c>
      <c r="R40" s="62">
        <f t="shared" si="7"/>
      </c>
      <c r="S40" s="62">
        <f t="shared" si="7"/>
      </c>
      <c r="T40" s="62">
        <f t="shared" si="7"/>
      </c>
      <c r="U40" s="62">
        <f t="shared" si="7"/>
      </c>
      <c r="V40" s="62">
        <f t="shared" si="7"/>
      </c>
      <c r="W40" s="62">
        <f t="shared" si="7"/>
      </c>
      <c r="X40" s="62">
        <f t="shared" si="7"/>
      </c>
      <c r="Y40" s="62">
        <f t="shared" si="8"/>
      </c>
      <c r="Z40" s="62">
        <f t="shared" si="8"/>
      </c>
      <c r="AA40" s="62">
        <f t="shared" si="8"/>
      </c>
      <c r="AB40" s="62">
        <f t="shared" si="8"/>
      </c>
      <c r="AC40" s="62">
        <f t="shared" si="8"/>
      </c>
      <c r="AD40" s="62">
        <f t="shared" si="8"/>
      </c>
      <c r="AE40" s="62">
        <f t="shared" si="8"/>
      </c>
      <c r="AF40" s="62">
        <f t="shared" si="8"/>
      </c>
      <c r="AG40" s="62">
        <f t="shared" si="8"/>
      </c>
      <c r="AH40" s="62">
        <f t="shared" si="8"/>
      </c>
    </row>
    <row r="41" spans="3:34" ht="12.75">
      <c r="C41">
        <v>330</v>
      </c>
      <c r="D41">
        <v>93.05</v>
      </c>
      <c r="E41" s="62">
        <f t="shared" si="6"/>
      </c>
      <c r="F41" s="62">
        <f t="shared" si="6"/>
      </c>
      <c r="G41" s="62">
        <f t="shared" si="6"/>
      </c>
      <c r="H41" s="62">
        <f t="shared" si="6"/>
      </c>
      <c r="I41" s="62">
        <f t="shared" si="6"/>
      </c>
      <c r="J41" s="62">
        <f t="shared" si="6"/>
      </c>
      <c r="K41" s="62">
        <f t="shared" si="6"/>
      </c>
      <c r="L41" s="62">
        <f t="shared" si="6"/>
      </c>
      <c r="M41" s="62">
        <f t="shared" si="6"/>
      </c>
      <c r="N41" s="62">
        <f t="shared" si="6"/>
      </c>
      <c r="O41" s="62">
        <f t="shared" si="7"/>
      </c>
      <c r="P41" s="62">
        <f t="shared" si="7"/>
      </c>
      <c r="Q41" s="62">
        <f t="shared" si="7"/>
      </c>
      <c r="R41" s="62">
        <f t="shared" si="7"/>
      </c>
      <c r="S41" s="62">
        <f t="shared" si="7"/>
      </c>
      <c r="T41" s="62">
        <f t="shared" si="7"/>
      </c>
      <c r="U41" s="62">
        <f t="shared" si="7"/>
      </c>
      <c r="V41" s="62">
        <f t="shared" si="7"/>
      </c>
      <c r="W41" s="62">
        <f t="shared" si="7"/>
      </c>
      <c r="X41" s="62">
        <f t="shared" si="7"/>
      </c>
      <c r="Y41" s="62">
        <f t="shared" si="8"/>
      </c>
      <c r="Z41" s="62">
        <f t="shared" si="8"/>
      </c>
      <c r="AA41" s="62">
        <f t="shared" si="8"/>
      </c>
      <c r="AB41" s="62">
        <f t="shared" si="8"/>
      </c>
      <c r="AC41" s="62">
        <f t="shared" si="8"/>
      </c>
      <c r="AD41" s="62">
        <f t="shared" si="8"/>
      </c>
      <c r="AE41" s="62">
        <f t="shared" si="8"/>
      </c>
      <c r="AF41" s="62">
        <f t="shared" si="8"/>
      </c>
      <c r="AG41" s="62">
        <f t="shared" si="8"/>
      </c>
      <c r="AH41" s="62">
        <f t="shared" si="8"/>
      </c>
    </row>
    <row r="42" spans="3:34" ht="12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I60"/>
  <sheetViews>
    <sheetView zoomScale="85" zoomScaleNormal="85" workbookViewId="0" topLeftCell="A1">
      <selection activeCell="G57" sqref="G57:G6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0</v>
      </c>
      <c r="E2">
        <v>90.23</v>
      </c>
      <c r="F2">
        <v>90.51</v>
      </c>
      <c r="G2">
        <v>90.7</v>
      </c>
      <c r="H2">
        <v>90.9</v>
      </c>
      <c r="I2">
        <v>91.14</v>
      </c>
      <c r="J2">
        <v>91.76</v>
      </c>
      <c r="K2">
        <v>92.26</v>
      </c>
      <c r="L2">
        <v>92.8</v>
      </c>
      <c r="M2">
        <v>93.33</v>
      </c>
      <c r="N2">
        <v>93.57</v>
      </c>
      <c r="O2">
        <v>93.74</v>
      </c>
      <c r="P2">
        <v>93.89</v>
      </c>
      <c r="Q2">
        <v>94.03</v>
      </c>
      <c r="R2">
        <v>94.16</v>
      </c>
      <c r="S2">
        <v>94.28</v>
      </c>
      <c r="T2">
        <v>94.4</v>
      </c>
      <c r="U2">
        <v>94.51</v>
      </c>
      <c r="V2">
        <v>94.61</v>
      </c>
      <c r="W2">
        <v>94.71</v>
      </c>
      <c r="X2">
        <v>94.81</v>
      </c>
      <c r="Y2">
        <v>94.9</v>
      </c>
      <c r="Z2">
        <v>94.99</v>
      </c>
      <c r="AA2">
        <v>95.08</v>
      </c>
      <c r="AB2">
        <v>95.16</v>
      </c>
      <c r="AC2">
        <v>95.24</v>
      </c>
      <c r="AD2">
        <v>95.32</v>
      </c>
      <c r="AE2">
        <v>95.39</v>
      </c>
      <c r="AF2">
        <v>95.46</v>
      </c>
      <c r="AG2">
        <v>95.53</v>
      </c>
      <c r="AH2">
        <v>95.6</v>
      </c>
      <c r="AI2" s="56">
        <f>Summary_Tables!E33</f>
        <v>89.34</v>
      </c>
    </row>
    <row r="3" spans="1:35" ht="12.75">
      <c r="A3" s="1"/>
      <c r="C3" s="55"/>
      <c r="D3" s="11">
        <f>MAX(C14:C104)</f>
        <v>343.5</v>
      </c>
      <c r="E3">
        <v>90.23</v>
      </c>
      <c r="F3">
        <v>90.51</v>
      </c>
      <c r="G3">
        <v>90.7</v>
      </c>
      <c r="H3">
        <v>90.9</v>
      </c>
      <c r="I3">
        <v>91.14</v>
      </c>
      <c r="J3">
        <v>91.76</v>
      </c>
      <c r="K3">
        <v>92.26</v>
      </c>
      <c r="L3">
        <v>92.8</v>
      </c>
      <c r="M3">
        <v>93.33</v>
      </c>
      <c r="N3">
        <v>93.57</v>
      </c>
      <c r="O3">
        <v>93.74</v>
      </c>
      <c r="P3">
        <v>93.89</v>
      </c>
      <c r="Q3">
        <v>94.03</v>
      </c>
      <c r="R3">
        <v>94.16</v>
      </c>
      <c r="S3">
        <v>94.28</v>
      </c>
      <c r="T3">
        <v>94.4</v>
      </c>
      <c r="U3">
        <v>94.51</v>
      </c>
      <c r="V3">
        <v>94.61</v>
      </c>
      <c r="W3">
        <v>94.71</v>
      </c>
      <c r="X3">
        <v>94.81</v>
      </c>
      <c r="Y3">
        <v>94.9</v>
      </c>
      <c r="Z3">
        <v>94.99</v>
      </c>
      <c r="AA3">
        <v>95.08</v>
      </c>
      <c r="AB3">
        <v>95.16</v>
      </c>
      <c r="AC3">
        <v>95.24</v>
      </c>
      <c r="AD3">
        <v>95.32</v>
      </c>
      <c r="AE3">
        <v>95.39</v>
      </c>
      <c r="AF3">
        <v>95.46</v>
      </c>
      <c r="AG3">
        <v>95.53</v>
      </c>
      <c r="AH3">
        <v>95.6</v>
      </c>
      <c r="AI3" s="56">
        <f>Summary_Tables!E33</f>
        <v>89.34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4</v>
      </c>
      <c r="F5">
        <v>5</v>
      </c>
      <c r="G5">
        <v>7</v>
      </c>
      <c r="H5">
        <v>7</v>
      </c>
      <c r="I5">
        <v>7</v>
      </c>
      <c r="J5">
        <v>7</v>
      </c>
      <c r="K5">
        <v>9</v>
      </c>
      <c r="L5">
        <v>9</v>
      </c>
      <c r="M5">
        <v>9</v>
      </c>
      <c r="N5">
        <v>9</v>
      </c>
      <c r="O5">
        <v>9</v>
      </c>
      <c r="P5">
        <v>9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10</v>
      </c>
      <c r="AA5">
        <v>10</v>
      </c>
      <c r="AB5">
        <v>10</v>
      </c>
      <c r="AC5">
        <v>10</v>
      </c>
      <c r="AD5">
        <v>10</v>
      </c>
      <c r="AE5">
        <v>10</v>
      </c>
      <c r="AF5">
        <v>11</v>
      </c>
      <c r="AG5">
        <v>11</v>
      </c>
      <c r="AH5">
        <v>11</v>
      </c>
      <c r="AI5" s="11"/>
    </row>
    <row r="6" spans="1:35" ht="12.75">
      <c r="A6" s="1"/>
      <c r="C6" s="132"/>
      <c r="D6" s="58" t="s">
        <v>41</v>
      </c>
      <c r="E6">
        <v>89.6</v>
      </c>
      <c r="F6">
        <v>98.41</v>
      </c>
      <c r="G6">
        <v>110.38</v>
      </c>
      <c r="H6">
        <v>114.32</v>
      </c>
      <c r="I6">
        <v>119</v>
      </c>
      <c r="J6">
        <v>130.93</v>
      </c>
      <c r="K6">
        <v>153.29</v>
      </c>
      <c r="L6">
        <v>157.43</v>
      </c>
      <c r="M6">
        <v>161.4</v>
      </c>
      <c r="N6">
        <v>163.25</v>
      </c>
      <c r="O6">
        <v>164.5</v>
      </c>
      <c r="P6">
        <v>165.65</v>
      </c>
      <c r="Q6">
        <v>166.74</v>
      </c>
      <c r="R6">
        <v>168.26</v>
      </c>
      <c r="S6">
        <v>169.69</v>
      </c>
      <c r="T6">
        <v>171.03</v>
      </c>
      <c r="U6">
        <v>172.31</v>
      </c>
      <c r="V6">
        <v>173.53</v>
      </c>
      <c r="W6">
        <v>174.69</v>
      </c>
      <c r="X6">
        <v>175.8</v>
      </c>
      <c r="Y6">
        <v>176.87</v>
      </c>
      <c r="Z6">
        <v>177.89</v>
      </c>
      <c r="AA6">
        <v>178.88</v>
      </c>
      <c r="AB6">
        <v>179.84</v>
      </c>
      <c r="AC6">
        <v>180.77</v>
      </c>
      <c r="AD6">
        <v>181.66</v>
      </c>
      <c r="AE6">
        <v>182.53</v>
      </c>
      <c r="AF6">
        <v>183.29</v>
      </c>
      <c r="AG6">
        <v>183.63</v>
      </c>
      <c r="AH6">
        <v>183.96</v>
      </c>
      <c r="AI6" s="11"/>
    </row>
    <row r="7" spans="1:35" ht="12.75">
      <c r="A7" s="1"/>
      <c r="C7" s="132"/>
      <c r="D7" s="58" t="s">
        <v>42</v>
      </c>
      <c r="E7">
        <v>52.39</v>
      </c>
      <c r="F7">
        <v>78.53</v>
      </c>
      <c r="G7">
        <v>98.58</v>
      </c>
      <c r="H7">
        <v>121.4</v>
      </c>
      <c r="I7">
        <v>149.61</v>
      </c>
      <c r="J7">
        <v>226.47</v>
      </c>
      <c r="K7">
        <v>299.36</v>
      </c>
      <c r="L7">
        <v>383.99</v>
      </c>
      <c r="M7">
        <v>467.19</v>
      </c>
      <c r="N7">
        <v>506.6</v>
      </c>
      <c r="O7">
        <v>533.46</v>
      </c>
      <c r="P7">
        <v>558.29</v>
      </c>
      <c r="Q7">
        <v>581.46</v>
      </c>
      <c r="R7">
        <v>603.26</v>
      </c>
      <c r="S7">
        <v>623.91</v>
      </c>
      <c r="T7">
        <v>643.58</v>
      </c>
      <c r="U7">
        <v>662.36</v>
      </c>
      <c r="V7">
        <v>680.37</v>
      </c>
      <c r="W7">
        <v>697.69</v>
      </c>
      <c r="X7">
        <v>714.38</v>
      </c>
      <c r="Y7">
        <v>730.5</v>
      </c>
      <c r="Z7">
        <v>746.11</v>
      </c>
      <c r="AA7">
        <v>761.24</v>
      </c>
      <c r="AB7">
        <v>775.93</v>
      </c>
      <c r="AC7">
        <v>790.22</v>
      </c>
      <c r="AD7">
        <v>804.13</v>
      </c>
      <c r="AE7">
        <v>817.69</v>
      </c>
      <c r="AF7">
        <v>830.93</v>
      </c>
      <c r="AG7">
        <v>843.84</v>
      </c>
      <c r="AH7">
        <v>856.42</v>
      </c>
      <c r="AI7" s="11"/>
    </row>
    <row r="8" spans="1:35" ht="12.75">
      <c r="A8" s="1"/>
      <c r="C8" s="132"/>
      <c r="D8" s="59" t="s">
        <v>43</v>
      </c>
      <c r="E8">
        <v>89.56</v>
      </c>
      <c r="F8">
        <v>98.34</v>
      </c>
      <c r="G8">
        <v>110.29</v>
      </c>
      <c r="H8">
        <v>114.18</v>
      </c>
      <c r="I8">
        <v>118.81</v>
      </c>
      <c r="J8">
        <v>130.6</v>
      </c>
      <c r="K8">
        <v>152.81</v>
      </c>
      <c r="L8">
        <v>156.79</v>
      </c>
      <c r="M8">
        <v>160.61</v>
      </c>
      <c r="N8">
        <v>162.38</v>
      </c>
      <c r="O8">
        <v>163.58</v>
      </c>
      <c r="P8">
        <v>164.69</v>
      </c>
      <c r="Q8">
        <v>165.74</v>
      </c>
      <c r="R8">
        <v>167.23</v>
      </c>
      <c r="S8">
        <v>168.62</v>
      </c>
      <c r="T8">
        <v>169.94</v>
      </c>
      <c r="U8">
        <v>171.19</v>
      </c>
      <c r="V8">
        <v>172.38</v>
      </c>
      <c r="W8">
        <v>173.51</v>
      </c>
      <c r="X8">
        <v>174.6</v>
      </c>
      <c r="Y8">
        <v>175.64</v>
      </c>
      <c r="Z8">
        <v>176.65</v>
      </c>
      <c r="AA8">
        <v>177.62</v>
      </c>
      <c r="AB8">
        <v>178.55</v>
      </c>
      <c r="AC8">
        <v>179.46</v>
      </c>
      <c r="AD8">
        <v>180.34</v>
      </c>
      <c r="AE8">
        <v>181.19</v>
      </c>
      <c r="AF8">
        <v>181.92</v>
      </c>
      <c r="AG8">
        <v>182.23</v>
      </c>
      <c r="AH8">
        <v>182.53</v>
      </c>
      <c r="AI8" s="11"/>
    </row>
    <row r="9" spans="1:35" ht="12.75">
      <c r="A9" s="1"/>
      <c r="C9" s="132"/>
      <c r="D9" s="59" t="s">
        <v>44</v>
      </c>
      <c r="E9">
        <v>0.58</v>
      </c>
      <c r="F9">
        <v>0.8</v>
      </c>
      <c r="G9">
        <v>0.89</v>
      </c>
      <c r="H9">
        <v>1.06</v>
      </c>
      <c r="I9">
        <v>1.26</v>
      </c>
      <c r="J9">
        <v>1.73</v>
      </c>
      <c r="K9">
        <v>1.95</v>
      </c>
      <c r="L9">
        <v>2.44</v>
      </c>
      <c r="M9">
        <v>2.89</v>
      </c>
      <c r="N9">
        <v>3.1</v>
      </c>
      <c r="O9">
        <v>3.24</v>
      </c>
      <c r="P9">
        <v>3.37</v>
      </c>
      <c r="Q9">
        <v>3.49</v>
      </c>
      <c r="R9">
        <v>3.59</v>
      </c>
      <c r="S9">
        <v>3.68</v>
      </c>
      <c r="T9">
        <v>3.76</v>
      </c>
      <c r="U9">
        <v>3.84</v>
      </c>
      <c r="V9">
        <v>3.92</v>
      </c>
      <c r="W9">
        <v>3.99</v>
      </c>
      <c r="X9">
        <v>4.06</v>
      </c>
      <c r="Y9">
        <v>4.13</v>
      </c>
      <c r="Z9">
        <v>4.19</v>
      </c>
      <c r="AA9">
        <v>4.26</v>
      </c>
      <c r="AB9">
        <v>4.31</v>
      </c>
      <c r="AC9">
        <v>4.37</v>
      </c>
      <c r="AD9">
        <v>4.43</v>
      </c>
      <c r="AE9">
        <v>4.48</v>
      </c>
      <c r="AF9">
        <v>4.53</v>
      </c>
      <c r="AG9">
        <v>4.6</v>
      </c>
      <c r="AH9">
        <v>4.66</v>
      </c>
      <c r="AI9" s="11"/>
    </row>
    <row r="10" spans="1:35" ht="12.75">
      <c r="A10" s="1"/>
      <c r="C10" s="132"/>
      <c r="D10" s="59" t="s">
        <v>45</v>
      </c>
      <c r="E10">
        <v>0.58</v>
      </c>
      <c r="F10">
        <v>0.8</v>
      </c>
      <c r="G10">
        <v>0.89</v>
      </c>
      <c r="H10">
        <v>1.06</v>
      </c>
      <c r="I10">
        <v>1.26</v>
      </c>
      <c r="J10">
        <v>1.73</v>
      </c>
      <c r="K10">
        <v>1.96</v>
      </c>
      <c r="L10">
        <v>2.45</v>
      </c>
      <c r="M10">
        <v>2.91</v>
      </c>
      <c r="N10">
        <v>3.12</v>
      </c>
      <c r="O10">
        <v>3.26</v>
      </c>
      <c r="P10">
        <v>3.39</v>
      </c>
      <c r="Q10">
        <v>3.51</v>
      </c>
      <c r="R10">
        <v>3.61</v>
      </c>
      <c r="S10">
        <v>3.7</v>
      </c>
      <c r="T10">
        <v>3.79</v>
      </c>
      <c r="U10">
        <v>3.87</v>
      </c>
      <c r="V10">
        <v>3.95</v>
      </c>
      <c r="W10">
        <v>4.02</v>
      </c>
      <c r="X10">
        <v>4.09</v>
      </c>
      <c r="Y10">
        <v>4.16</v>
      </c>
      <c r="Z10">
        <v>4.22</v>
      </c>
      <c r="AA10">
        <v>4.29</v>
      </c>
      <c r="AB10">
        <v>4.35</v>
      </c>
      <c r="AC10">
        <v>4.4</v>
      </c>
      <c r="AD10">
        <v>4.46</v>
      </c>
      <c r="AE10">
        <v>4.51</v>
      </c>
      <c r="AF10">
        <v>4.57</v>
      </c>
      <c r="AG10">
        <v>4.63</v>
      </c>
      <c r="AH10">
        <v>4.69</v>
      </c>
      <c r="AI10" s="11"/>
    </row>
    <row r="11" spans="1:21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0</v>
      </c>
      <c r="D14">
        <v>100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2</v>
      </c>
      <c r="D15">
        <v>104.28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5</v>
      </c>
      <c r="D16">
        <v>103.32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15</v>
      </c>
      <c r="D17">
        <v>101.46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19</v>
      </c>
      <c r="D18">
        <v>100.94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68.4</v>
      </c>
      <c r="D19">
        <v>101.5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92.5</v>
      </c>
      <c r="D20">
        <v>97.74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</c>
      <c r="AD20" s="62">
        <f t="shared" si="2"/>
      </c>
      <c r="AE20" s="62">
        <f t="shared" si="2"/>
      </c>
      <c r="AF20" s="62">
        <f t="shared" si="2"/>
      </c>
      <c r="AG20" s="62">
        <f t="shared" si="2"/>
      </c>
      <c r="AH20" s="62">
        <f t="shared" si="2"/>
      </c>
    </row>
    <row r="21" spans="1:34" ht="12.75">
      <c r="A21" s="1"/>
      <c r="C21">
        <v>105</v>
      </c>
      <c r="D21">
        <v>98.05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</c>
      <c r="M21" s="62">
        <f t="shared" si="0"/>
      </c>
      <c r="N21" s="62">
        <f t="shared" si="0"/>
      </c>
      <c r="O21" s="62">
        <f t="shared" si="1"/>
      </c>
      <c r="P21" s="62">
        <f t="shared" si="1"/>
      </c>
      <c r="Q21" s="62">
        <f t="shared" si="1"/>
      </c>
      <c r="R21" s="62">
        <f t="shared" si="1"/>
      </c>
      <c r="S21" s="62">
        <f t="shared" si="1"/>
      </c>
      <c r="T21" s="62">
        <f t="shared" si="1"/>
      </c>
      <c r="U21" s="62">
        <f t="shared" si="1"/>
      </c>
      <c r="V21" s="62">
        <f t="shared" si="1"/>
      </c>
      <c r="W21" s="62">
        <f t="shared" si="1"/>
      </c>
      <c r="X21" s="62">
        <f t="shared" si="1"/>
      </c>
      <c r="Y21" s="62">
        <f t="shared" si="2"/>
      </c>
      <c r="Z21" s="62">
        <f t="shared" si="2"/>
      </c>
      <c r="AA21" s="62">
        <f t="shared" si="2"/>
      </c>
      <c r="AB21" s="62">
        <f t="shared" si="2"/>
      </c>
      <c r="AC21" s="62">
        <f t="shared" si="2"/>
      </c>
      <c r="AD21" s="62">
        <f t="shared" si="2"/>
      </c>
      <c r="AE21" s="62">
        <f t="shared" si="2"/>
      </c>
      <c r="AF21" s="62">
        <f t="shared" si="2"/>
      </c>
      <c r="AG21" s="62">
        <f t="shared" si="2"/>
      </c>
      <c r="AH21" s="62">
        <f t="shared" si="2"/>
      </c>
    </row>
    <row r="22" spans="1:34" ht="12.75">
      <c r="A22" s="1"/>
      <c r="C22">
        <v>117.6</v>
      </c>
      <c r="D22">
        <v>100.32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</c>
      <c r="J22" s="62">
        <f t="shared" si="0"/>
      </c>
      <c r="K22" s="62">
        <f t="shared" si="0"/>
      </c>
      <c r="L22" s="62">
        <f t="shared" si="0"/>
      </c>
      <c r="M22" s="62">
        <f t="shared" si="0"/>
      </c>
      <c r="N22" s="62">
        <f t="shared" si="0"/>
      </c>
      <c r="O22" s="62">
        <f t="shared" si="1"/>
      </c>
      <c r="P22" s="62">
        <f t="shared" si="1"/>
      </c>
      <c r="Q22" s="62">
        <f t="shared" si="1"/>
      </c>
      <c r="R22" s="62">
        <f t="shared" si="1"/>
      </c>
      <c r="S22" s="62">
        <f t="shared" si="1"/>
      </c>
      <c r="T22" s="62">
        <f t="shared" si="1"/>
      </c>
      <c r="U22" s="62">
        <f t="shared" si="1"/>
      </c>
      <c r="V22" s="62">
        <f t="shared" si="1"/>
      </c>
      <c r="W22" s="62">
        <f t="shared" si="1"/>
      </c>
      <c r="X22" s="62">
        <f t="shared" si="1"/>
      </c>
      <c r="Y22" s="62">
        <f t="shared" si="2"/>
      </c>
      <c r="Z22" s="62">
        <f t="shared" si="2"/>
      </c>
      <c r="AA22" s="62">
        <f t="shared" si="2"/>
      </c>
      <c r="AB22" s="62">
        <f t="shared" si="2"/>
      </c>
      <c r="AC22" s="62">
        <f t="shared" si="2"/>
      </c>
      <c r="AD22" s="62">
        <f t="shared" si="2"/>
      </c>
      <c r="AE22" s="62">
        <f t="shared" si="2"/>
      </c>
      <c r="AF22" s="62">
        <f t="shared" si="2"/>
      </c>
      <c r="AG22" s="62">
        <f t="shared" si="2"/>
      </c>
      <c r="AH22" s="62">
        <f t="shared" si="2"/>
      </c>
    </row>
    <row r="23" spans="1:34" ht="12.75">
      <c r="A23" s="1"/>
      <c r="C23">
        <v>140.6</v>
      </c>
      <c r="D23">
        <v>98.39</v>
      </c>
      <c r="E23" s="62">
        <f t="shared" si="0"/>
      </c>
      <c r="F23" s="62">
        <f t="shared" si="0"/>
      </c>
      <c r="G23" s="62">
        <f t="shared" si="0"/>
      </c>
      <c r="H23" s="62">
        <f t="shared" si="0"/>
      </c>
      <c r="I23" s="62">
        <f t="shared" si="0"/>
      </c>
      <c r="J23" s="62">
        <f t="shared" si="0"/>
      </c>
      <c r="K23" s="62">
        <f t="shared" si="0"/>
      </c>
      <c r="L23" s="62">
        <f t="shared" si="0"/>
      </c>
      <c r="M23" s="62">
        <f t="shared" si="0"/>
      </c>
      <c r="N23" s="62">
        <f t="shared" si="0"/>
      </c>
      <c r="O23" s="62">
        <f t="shared" si="1"/>
      </c>
      <c r="P23" s="62">
        <f t="shared" si="1"/>
      </c>
      <c r="Q23" s="62">
        <f t="shared" si="1"/>
      </c>
      <c r="R23" s="62">
        <f t="shared" si="1"/>
      </c>
      <c r="S23" s="62">
        <f t="shared" si="1"/>
      </c>
      <c r="T23" s="62">
        <f t="shared" si="1"/>
      </c>
      <c r="U23" s="62">
        <f t="shared" si="1"/>
      </c>
      <c r="V23" s="62">
        <f t="shared" si="1"/>
      </c>
      <c r="W23" s="62">
        <f t="shared" si="1"/>
      </c>
      <c r="X23" s="62">
        <f t="shared" si="1"/>
      </c>
      <c r="Y23" s="62">
        <f t="shared" si="2"/>
      </c>
      <c r="Z23" s="62">
        <f t="shared" si="2"/>
      </c>
      <c r="AA23" s="62">
        <f t="shared" si="2"/>
      </c>
      <c r="AB23" s="62">
        <f t="shared" si="2"/>
      </c>
      <c r="AC23" s="62">
        <f t="shared" si="2"/>
      </c>
      <c r="AD23" s="62">
        <f t="shared" si="2"/>
      </c>
      <c r="AE23" s="62">
        <f t="shared" si="2"/>
      </c>
      <c r="AF23" s="62">
        <f t="shared" si="2"/>
      </c>
      <c r="AG23" s="62">
        <f t="shared" si="2"/>
      </c>
      <c r="AH23" s="62">
        <f t="shared" si="2"/>
      </c>
    </row>
    <row r="24" spans="1:34" ht="12.75">
      <c r="A24" s="1"/>
      <c r="C24">
        <v>159.8</v>
      </c>
      <c r="D24">
        <v>90.59</v>
      </c>
      <c r="E24" s="62">
        <f aca="true" t="shared" si="3" ref="E24:N33">IF(E$2&lt;$D24,"",E$2-$D24)</f>
      </c>
      <c r="F24" s="62">
        <f t="shared" si="3"/>
      </c>
      <c r="G24" s="62">
        <f t="shared" si="3"/>
        <v>0.10999999999999943</v>
      </c>
      <c r="H24" s="62">
        <f t="shared" si="3"/>
        <v>0.3100000000000023</v>
      </c>
      <c r="I24" s="62">
        <f t="shared" si="3"/>
        <v>0.5499999999999972</v>
      </c>
      <c r="J24" s="62">
        <f t="shared" si="3"/>
        <v>1.1700000000000017</v>
      </c>
      <c r="K24" s="62">
        <f t="shared" si="3"/>
        <v>1.6700000000000017</v>
      </c>
      <c r="L24" s="62">
        <f t="shared" si="3"/>
        <v>2.2099999999999937</v>
      </c>
      <c r="M24" s="62">
        <f t="shared" si="3"/>
        <v>2.739999999999995</v>
      </c>
      <c r="N24" s="62">
        <f t="shared" si="3"/>
        <v>2.9799999999999898</v>
      </c>
      <c r="O24" s="62">
        <f aca="true" t="shared" si="4" ref="O24:X33">IF(O$2&lt;$D24,"",O$2-$D24)</f>
        <v>3.1499999999999915</v>
      </c>
      <c r="P24" s="62">
        <f t="shared" si="4"/>
        <v>3.299999999999997</v>
      </c>
      <c r="Q24" s="62">
        <f t="shared" si="4"/>
        <v>3.4399999999999977</v>
      </c>
      <c r="R24" s="62">
        <f t="shared" si="4"/>
        <v>3.569999999999993</v>
      </c>
      <c r="S24" s="62">
        <f t="shared" si="4"/>
        <v>3.6899999999999977</v>
      </c>
      <c r="T24" s="62">
        <f t="shared" si="4"/>
        <v>3.8100000000000023</v>
      </c>
      <c r="U24" s="62">
        <f t="shared" si="4"/>
        <v>3.9200000000000017</v>
      </c>
      <c r="V24" s="62">
        <f t="shared" si="4"/>
        <v>4.019999999999996</v>
      </c>
      <c r="W24" s="62">
        <f t="shared" si="4"/>
        <v>4.11999999999999</v>
      </c>
      <c r="X24" s="62">
        <f t="shared" si="4"/>
        <v>4.219999999999999</v>
      </c>
      <c r="Y24" s="62">
        <f aca="true" t="shared" si="5" ref="Y24:AH33">IF(Y$2&lt;$D24,"",Y$2-$D24)</f>
        <v>4.310000000000002</v>
      </c>
      <c r="Z24" s="62">
        <f t="shared" si="5"/>
        <v>4.3999999999999915</v>
      </c>
      <c r="AA24" s="62">
        <f t="shared" si="5"/>
        <v>4.489999999999995</v>
      </c>
      <c r="AB24" s="62">
        <f t="shared" si="5"/>
        <v>4.569999999999993</v>
      </c>
      <c r="AC24" s="62">
        <f t="shared" si="5"/>
        <v>4.6499999999999915</v>
      </c>
      <c r="AD24" s="62">
        <f t="shared" si="5"/>
        <v>4.72999999999999</v>
      </c>
      <c r="AE24" s="62">
        <f t="shared" si="5"/>
        <v>4.799999999999997</v>
      </c>
      <c r="AF24" s="62">
        <f t="shared" si="5"/>
        <v>4.86999999999999</v>
      </c>
      <c r="AG24" s="62">
        <f t="shared" si="5"/>
        <v>4.939999999999998</v>
      </c>
      <c r="AH24" s="62">
        <f t="shared" si="5"/>
        <v>5.009999999999991</v>
      </c>
    </row>
    <row r="25" spans="1:34" ht="12.75">
      <c r="A25" s="1"/>
      <c r="C25">
        <v>183.4</v>
      </c>
      <c r="D25">
        <v>89.34</v>
      </c>
      <c r="E25" s="62">
        <f t="shared" si="3"/>
        <v>0.8900000000000006</v>
      </c>
      <c r="F25" s="62">
        <f t="shared" si="3"/>
        <v>1.1700000000000017</v>
      </c>
      <c r="G25" s="62">
        <f t="shared" si="3"/>
        <v>1.3599999999999994</v>
      </c>
      <c r="H25" s="62">
        <f t="shared" si="3"/>
        <v>1.5600000000000023</v>
      </c>
      <c r="I25" s="62">
        <f t="shared" si="3"/>
        <v>1.7999999999999972</v>
      </c>
      <c r="J25" s="62">
        <f t="shared" si="3"/>
        <v>2.4200000000000017</v>
      </c>
      <c r="K25" s="62">
        <f t="shared" si="3"/>
        <v>2.9200000000000017</v>
      </c>
      <c r="L25" s="62">
        <f t="shared" si="3"/>
        <v>3.4599999999999937</v>
      </c>
      <c r="M25" s="62">
        <f t="shared" si="3"/>
        <v>3.989999999999995</v>
      </c>
      <c r="N25" s="62">
        <f t="shared" si="3"/>
        <v>4.22999999999999</v>
      </c>
      <c r="O25" s="62">
        <f t="shared" si="4"/>
        <v>4.3999999999999915</v>
      </c>
      <c r="P25" s="62">
        <f t="shared" si="4"/>
        <v>4.549999999999997</v>
      </c>
      <c r="Q25" s="62">
        <f t="shared" si="4"/>
        <v>4.689999999999998</v>
      </c>
      <c r="R25" s="62">
        <f t="shared" si="4"/>
        <v>4.819999999999993</v>
      </c>
      <c r="S25" s="62">
        <f t="shared" si="4"/>
        <v>4.939999999999998</v>
      </c>
      <c r="T25" s="62">
        <f t="shared" si="4"/>
        <v>5.060000000000002</v>
      </c>
      <c r="U25" s="62">
        <f t="shared" si="4"/>
        <v>5.170000000000002</v>
      </c>
      <c r="V25" s="62">
        <f t="shared" si="4"/>
        <v>5.269999999999996</v>
      </c>
      <c r="W25" s="62">
        <f t="shared" si="4"/>
        <v>5.36999999999999</v>
      </c>
      <c r="X25" s="62">
        <f t="shared" si="4"/>
        <v>5.469999999999999</v>
      </c>
      <c r="Y25" s="62">
        <f t="shared" si="5"/>
        <v>5.560000000000002</v>
      </c>
      <c r="Z25" s="62">
        <f t="shared" si="5"/>
        <v>5.6499999999999915</v>
      </c>
      <c r="AA25" s="62">
        <f t="shared" si="5"/>
        <v>5.739999999999995</v>
      </c>
      <c r="AB25" s="62">
        <f t="shared" si="5"/>
        <v>5.819999999999993</v>
      </c>
      <c r="AC25" s="62">
        <f t="shared" si="5"/>
        <v>5.8999999999999915</v>
      </c>
      <c r="AD25" s="62">
        <f t="shared" si="5"/>
        <v>5.97999999999999</v>
      </c>
      <c r="AE25" s="62">
        <f t="shared" si="5"/>
        <v>6.049999999999997</v>
      </c>
      <c r="AF25" s="62">
        <f t="shared" si="5"/>
        <v>6.11999999999999</v>
      </c>
      <c r="AG25" s="62">
        <f t="shared" si="5"/>
        <v>6.189999999999998</v>
      </c>
      <c r="AH25" s="62">
        <f t="shared" si="5"/>
        <v>6.259999999999991</v>
      </c>
    </row>
    <row r="26" spans="1:34" ht="12.75">
      <c r="A26" s="1"/>
      <c r="C26">
        <v>192.2</v>
      </c>
      <c r="D26">
        <v>89.44</v>
      </c>
      <c r="E26" s="62">
        <f t="shared" si="3"/>
        <v>0.7900000000000063</v>
      </c>
      <c r="F26" s="62">
        <f t="shared" si="3"/>
        <v>1.0700000000000074</v>
      </c>
      <c r="G26" s="62">
        <f t="shared" si="3"/>
        <v>1.2600000000000051</v>
      </c>
      <c r="H26" s="62">
        <f t="shared" si="3"/>
        <v>1.460000000000008</v>
      </c>
      <c r="I26" s="62">
        <f t="shared" si="3"/>
        <v>1.7000000000000028</v>
      </c>
      <c r="J26" s="62">
        <f t="shared" si="3"/>
        <v>2.3200000000000074</v>
      </c>
      <c r="K26" s="62">
        <f t="shared" si="3"/>
        <v>2.8200000000000074</v>
      </c>
      <c r="L26" s="62">
        <f t="shared" si="3"/>
        <v>3.3599999999999994</v>
      </c>
      <c r="M26" s="62">
        <f t="shared" si="3"/>
        <v>3.8900000000000006</v>
      </c>
      <c r="N26" s="62">
        <f t="shared" si="3"/>
        <v>4.1299999999999955</v>
      </c>
      <c r="O26" s="62">
        <f t="shared" si="4"/>
        <v>4.299999999999997</v>
      </c>
      <c r="P26" s="62">
        <f t="shared" si="4"/>
        <v>4.450000000000003</v>
      </c>
      <c r="Q26" s="62">
        <f t="shared" si="4"/>
        <v>4.590000000000003</v>
      </c>
      <c r="R26" s="62">
        <f t="shared" si="4"/>
        <v>4.719999999999999</v>
      </c>
      <c r="S26" s="62">
        <f t="shared" si="4"/>
        <v>4.840000000000003</v>
      </c>
      <c r="T26" s="62">
        <f t="shared" si="4"/>
        <v>4.960000000000008</v>
      </c>
      <c r="U26" s="62">
        <f t="shared" si="4"/>
        <v>5.070000000000007</v>
      </c>
      <c r="V26" s="62">
        <f t="shared" si="4"/>
        <v>5.170000000000002</v>
      </c>
      <c r="W26" s="62">
        <f t="shared" si="4"/>
        <v>5.269999999999996</v>
      </c>
      <c r="X26" s="62">
        <f t="shared" si="4"/>
        <v>5.3700000000000045</v>
      </c>
      <c r="Y26" s="62">
        <f t="shared" si="5"/>
        <v>5.460000000000008</v>
      </c>
      <c r="Z26" s="62">
        <f t="shared" si="5"/>
        <v>5.549999999999997</v>
      </c>
      <c r="AA26" s="62">
        <f t="shared" si="5"/>
        <v>5.640000000000001</v>
      </c>
      <c r="AB26" s="62">
        <f t="shared" si="5"/>
        <v>5.719999999999999</v>
      </c>
      <c r="AC26" s="62">
        <f t="shared" si="5"/>
        <v>5.799999999999997</v>
      </c>
      <c r="AD26" s="62">
        <f t="shared" si="5"/>
        <v>5.8799999999999955</v>
      </c>
      <c r="AE26" s="62">
        <f t="shared" si="5"/>
        <v>5.950000000000003</v>
      </c>
      <c r="AF26" s="62">
        <f t="shared" si="5"/>
        <v>6.019999999999996</v>
      </c>
      <c r="AG26" s="62">
        <f t="shared" si="5"/>
        <v>6.090000000000003</v>
      </c>
      <c r="AH26" s="62">
        <f t="shared" si="5"/>
        <v>6.159999999999997</v>
      </c>
    </row>
    <row r="27" spans="1:34" ht="12.75">
      <c r="A27" s="1"/>
      <c r="C27">
        <v>240</v>
      </c>
      <c r="D27">
        <v>89.67</v>
      </c>
      <c r="E27" s="62">
        <f t="shared" si="3"/>
        <v>0.5600000000000023</v>
      </c>
      <c r="F27" s="62">
        <f t="shared" si="3"/>
        <v>0.8400000000000034</v>
      </c>
      <c r="G27" s="62">
        <f t="shared" si="3"/>
        <v>1.0300000000000011</v>
      </c>
      <c r="H27" s="62">
        <f t="shared" si="3"/>
        <v>1.230000000000004</v>
      </c>
      <c r="I27" s="62">
        <f t="shared" si="3"/>
        <v>1.4699999999999989</v>
      </c>
      <c r="J27" s="62">
        <f t="shared" si="3"/>
        <v>2.0900000000000034</v>
      </c>
      <c r="K27" s="62">
        <f t="shared" si="3"/>
        <v>2.5900000000000034</v>
      </c>
      <c r="L27" s="62">
        <f t="shared" si="3"/>
        <v>3.1299999999999955</v>
      </c>
      <c r="M27" s="62">
        <f t="shared" si="3"/>
        <v>3.6599999999999966</v>
      </c>
      <c r="N27" s="62">
        <f t="shared" si="3"/>
        <v>3.8999999999999915</v>
      </c>
      <c r="O27" s="62">
        <f t="shared" si="4"/>
        <v>4.069999999999993</v>
      </c>
      <c r="P27" s="62">
        <f t="shared" si="4"/>
        <v>4.219999999999999</v>
      </c>
      <c r="Q27" s="62">
        <f t="shared" si="4"/>
        <v>4.359999999999999</v>
      </c>
      <c r="R27" s="62">
        <f t="shared" si="4"/>
        <v>4.489999999999995</v>
      </c>
      <c r="S27" s="62">
        <f t="shared" si="4"/>
        <v>4.609999999999999</v>
      </c>
      <c r="T27" s="62">
        <f t="shared" si="4"/>
        <v>4.730000000000004</v>
      </c>
      <c r="U27" s="62">
        <f t="shared" si="4"/>
        <v>4.840000000000003</v>
      </c>
      <c r="V27" s="62">
        <f t="shared" si="4"/>
        <v>4.939999999999998</v>
      </c>
      <c r="W27" s="62">
        <f t="shared" si="4"/>
        <v>5.039999999999992</v>
      </c>
      <c r="X27" s="62">
        <f t="shared" si="4"/>
        <v>5.140000000000001</v>
      </c>
      <c r="Y27" s="62">
        <f t="shared" si="5"/>
        <v>5.230000000000004</v>
      </c>
      <c r="Z27" s="62">
        <f t="shared" si="5"/>
        <v>5.319999999999993</v>
      </c>
      <c r="AA27" s="62">
        <f t="shared" si="5"/>
        <v>5.409999999999997</v>
      </c>
      <c r="AB27" s="62">
        <f t="shared" si="5"/>
        <v>5.489999999999995</v>
      </c>
      <c r="AC27" s="62">
        <f t="shared" si="5"/>
        <v>5.569999999999993</v>
      </c>
      <c r="AD27" s="62">
        <f t="shared" si="5"/>
        <v>5.6499999999999915</v>
      </c>
      <c r="AE27" s="62">
        <f t="shared" si="5"/>
        <v>5.719999999999999</v>
      </c>
      <c r="AF27" s="62">
        <f t="shared" si="5"/>
        <v>5.789999999999992</v>
      </c>
      <c r="AG27" s="62">
        <f t="shared" si="5"/>
        <v>5.859999999999999</v>
      </c>
      <c r="AH27" s="62">
        <f t="shared" si="5"/>
        <v>5.929999999999993</v>
      </c>
    </row>
    <row r="28" spans="1:34" ht="12.75">
      <c r="A28" s="1"/>
      <c r="C28">
        <v>255.3</v>
      </c>
      <c r="D28">
        <v>90.11</v>
      </c>
      <c r="E28" s="62">
        <f t="shared" si="3"/>
        <v>0.12000000000000455</v>
      </c>
      <c r="F28" s="62">
        <f t="shared" si="3"/>
        <v>0.4000000000000057</v>
      </c>
      <c r="G28" s="62">
        <f t="shared" si="3"/>
        <v>0.5900000000000034</v>
      </c>
      <c r="H28" s="62">
        <f t="shared" si="3"/>
        <v>0.7900000000000063</v>
      </c>
      <c r="I28" s="62">
        <f t="shared" si="3"/>
        <v>1.0300000000000011</v>
      </c>
      <c r="J28" s="62">
        <f t="shared" si="3"/>
        <v>1.6500000000000057</v>
      </c>
      <c r="K28" s="62">
        <f t="shared" si="3"/>
        <v>2.1500000000000057</v>
      </c>
      <c r="L28" s="62">
        <f t="shared" si="3"/>
        <v>2.6899999999999977</v>
      </c>
      <c r="M28" s="62">
        <f t="shared" si="3"/>
        <v>3.219999999999999</v>
      </c>
      <c r="N28" s="62">
        <f t="shared" si="3"/>
        <v>3.4599999999999937</v>
      </c>
      <c r="O28" s="62">
        <f t="shared" si="4"/>
        <v>3.6299999999999955</v>
      </c>
      <c r="P28" s="62">
        <f t="shared" si="4"/>
        <v>3.780000000000001</v>
      </c>
      <c r="Q28" s="62">
        <f t="shared" si="4"/>
        <v>3.9200000000000017</v>
      </c>
      <c r="R28" s="62">
        <f t="shared" si="4"/>
        <v>4.049999999999997</v>
      </c>
      <c r="S28" s="62">
        <f t="shared" si="4"/>
        <v>4.170000000000002</v>
      </c>
      <c r="T28" s="62">
        <f t="shared" si="4"/>
        <v>4.290000000000006</v>
      </c>
      <c r="U28" s="62">
        <f t="shared" si="4"/>
        <v>4.400000000000006</v>
      </c>
      <c r="V28" s="62">
        <f t="shared" si="4"/>
        <v>4.5</v>
      </c>
      <c r="W28" s="62">
        <f t="shared" si="4"/>
        <v>4.599999999999994</v>
      </c>
      <c r="X28" s="62">
        <f t="shared" si="4"/>
        <v>4.700000000000003</v>
      </c>
      <c r="Y28" s="62">
        <f t="shared" si="5"/>
        <v>4.790000000000006</v>
      </c>
      <c r="Z28" s="62">
        <f t="shared" si="5"/>
        <v>4.8799999999999955</v>
      </c>
      <c r="AA28" s="62">
        <f t="shared" si="5"/>
        <v>4.969999999999999</v>
      </c>
      <c r="AB28" s="62">
        <f t="shared" si="5"/>
        <v>5.049999999999997</v>
      </c>
      <c r="AC28" s="62">
        <f t="shared" si="5"/>
        <v>5.1299999999999955</v>
      </c>
      <c r="AD28" s="62">
        <f t="shared" si="5"/>
        <v>5.209999999999994</v>
      </c>
      <c r="AE28" s="62">
        <f t="shared" si="5"/>
        <v>5.280000000000001</v>
      </c>
      <c r="AF28" s="62">
        <f t="shared" si="5"/>
        <v>5.349999999999994</v>
      </c>
      <c r="AG28" s="62">
        <f t="shared" si="5"/>
        <v>5.420000000000002</v>
      </c>
      <c r="AH28" s="62">
        <f t="shared" si="5"/>
        <v>5.489999999999995</v>
      </c>
    </row>
    <row r="29" spans="1:34" ht="12.75">
      <c r="A29" s="1"/>
      <c r="C29">
        <v>258</v>
      </c>
      <c r="D29">
        <v>90.49</v>
      </c>
      <c r="E29" s="62">
        <f t="shared" si="3"/>
      </c>
      <c r="F29" s="62">
        <f t="shared" si="3"/>
        <v>0.020000000000010232</v>
      </c>
      <c r="G29" s="62">
        <f t="shared" si="3"/>
        <v>0.21000000000000796</v>
      </c>
      <c r="H29" s="62">
        <f t="shared" si="3"/>
        <v>0.4100000000000108</v>
      </c>
      <c r="I29" s="62">
        <f t="shared" si="3"/>
        <v>0.6500000000000057</v>
      </c>
      <c r="J29" s="62">
        <f t="shared" si="3"/>
        <v>1.2700000000000102</v>
      </c>
      <c r="K29" s="62">
        <f t="shared" si="3"/>
        <v>1.7700000000000102</v>
      </c>
      <c r="L29" s="62">
        <f t="shared" si="3"/>
        <v>2.3100000000000023</v>
      </c>
      <c r="M29" s="62">
        <f t="shared" si="3"/>
        <v>2.8400000000000034</v>
      </c>
      <c r="N29" s="62">
        <f t="shared" si="3"/>
        <v>3.0799999999999983</v>
      </c>
      <c r="O29" s="62">
        <f t="shared" si="4"/>
        <v>3.25</v>
      </c>
      <c r="P29" s="62">
        <f t="shared" si="4"/>
        <v>3.4000000000000057</v>
      </c>
      <c r="Q29" s="62">
        <f t="shared" si="4"/>
        <v>3.5400000000000063</v>
      </c>
      <c r="R29" s="62">
        <f t="shared" si="4"/>
        <v>3.6700000000000017</v>
      </c>
      <c r="S29" s="62">
        <f t="shared" si="4"/>
        <v>3.7900000000000063</v>
      </c>
      <c r="T29" s="62">
        <f t="shared" si="4"/>
        <v>3.910000000000011</v>
      </c>
      <c r="U29" s="62">
        <f t="shared" si="4"/>
        <v>4.02000000000001</v>
      </c>
      <c r="V29" s="62">
        <f t="shared" si="4"/>
        <v>4.1200000000000045</v>
      </c>
      <c r="W29" s="62">
        <f t="shared" si="4"/>
        <v>4.219999999999999</v>
      </c>
      <c r="X29" s="62">
        <f t="shared" si="4"/>
        <v>4.320000000000007</v>
      </c>
      <c r="Y29" s="62">
        <f t="shared" si="5"/>
        <v>4.410000000000011</v>
      </c>
      <c r="Z29" s="62">
        <f t="shared" si="5"/>
        <v>4.5</v>
      </c>
      <c r="AA29" s="62">
        <f t="shared" si="5"/>
        <v>4.590000000000003</v>
      </c>
      <c r="AB29" s="62">
        <f t="shared" si="5"/>
        <v>4.670000000000002</v>
      </c>
      <c r="AC29" s="62">
        <f t="shared" si="5"/>
        <v>4.75</v>
      </c>
      <c r="AD29" s="62">
        <f t="shared" si="5"/>
        <v>4.829999999999998</v>
      </c>
      <c r="AE29" s="62">
        <f t="shared" si="5"/>
        <v>4.900000000000006</v>
      </c>
      <c r="AF29" s="62">
        <f t="shared" si="5"/>
        <v>4.969999999999999</v>
      </c>
      <c r="AG29" s="62">
        <f t="shared" si="5"/>
        <v>5.040000000000006</v>
      </c>
      <c r="AH29" s="62">
        <f t="shared" si="5"/>
        <v>5.109999999999999</v>
      </c>
    </row>
    <row r="30" spans="1:34" ht="12.75">
      <c r="A30" s="1"/>
      <c r="C30">
        <v>268.5</v>
      </c>
      <c r="D30">
        <v>90.62</v>
      </c>
      <c r="E30" s="62">
        <f t="shared" si="3"/>
      </c>
      <c r="F30" s="62">
        <f t="shared" si="3"/>
      </c>
      <c r="G30" s="62">
        <f t="shared" si="3"/>
        <v>0.0799999999999983</v>
      </c>
      <c r="H30" s="62">
        <f t="shared" si="3"/>
        <v>0.28000000000000114</v>
      </c>
      <c r="I30" s="62">
        <f t="shared" si="3"/>
        <v>0.519999999999996</v>
      </c>
      <c r="J30" s="62">
        <f t="shared" si="3"/>
        <v>1.1400000000000006</v>
      </c>
      <c r="K30" s="62">
        <f t="shared" si="3"/>
        <v>1.6400000000000006</v>
      </c>
      <c r="L30" s="62">
        <f t="shared" si="3"/>
        <v>2.1799999999999926</v>
      </c>
      <c r="M30" s="62">
        <f t="shared" si="3"/>
        <v>2.7099999999999937</v>
      </c>
      <c r="N30" s="62">
        <f t="shared" si="3"/>
        <v>2.9499999999999886</v>
      </c>
      <c r="O30" s="62">
        <f t="shared" si="4"/>
        <v>3.1199999999999903</v>
      </c>
      <c r="P30" s="62">
        <f t="shared" si="4"/>
        <v>3.269999999999996</v>
      </c>
      <c r="Q30" s="62">
        <f t="shared" si="4"/>
        <v>3.4099999999999966</v>
      </c>
      <c r="R30" s="62">
        <f t="shared" si="4"/>
        <v>3.539999999999992</v>
      </c>
      <c r="S30" s="62">
        <f t="shared" si="4"/>
        <v>3.6599999999999966</v>
      </c>
      <c r="T30" s="62">
        <f t="shared" si="4"/>
        <v>3.780000000000001</v>
      </c>
      <c r="U30" s="62">
        <f t="shared" si="4"/>
        <v>3.8900000000000006</v>
      </c>
      <c r="V30" s="62">
        <f t="shared" si="4"/>
        <v>3.989999999999995</v>
      </c>
      <c r="W30" s="62">
        <f t="shared" si="4"/>
        <v>4.089999999999989</v>
      </c>
      <c r="X30" s="62">
        <f t="shared" si="4"/>
        <v>4.189999999999998</v>
      </c>
      <c r="Y30" s="62">
        <f t="shared" si="5"/>
        <v>4.280000000000001</v>
      </c>
      <c r="Z30" s="62">
        <f t="shared" si="5"/>
        <v>4.36999999999999</v>
      </c>
      <c r="AA30" s="62">
        <f t="shared" si="5"/>
        <v>4.459999999999994</v>
      </c>
      <c r="AB30" s="62">
        <f t="shared" si="5"/>
        <v>4.539999999999992</v>
      </c>
      <c r="AC30" s="62">
        <f t="shared" si="5"/>
        <v>4.61999999999999</v>
      </c>
      <c r="AD30" s="62">
        <f t="shared" si="5"/>
        <v>4.699999999999989</v>
      </c>
      <c r="AE30" s="62">
        <f t="shared" si="5"/>
        <v>4.769999999999996</v>
      </c>
      <c r="AF30" s="62">
        <f t="shared" si="5"/>
        <v>4.839999999999989</v>
      </c>
      <c r="AG30" s="62">
        <f t="shared" si="5"/>
        <v>4.909999999999997</v>
      </c>
      <c r="AH30" s="62">
        <f t="shared" si="5"/>
        <v>4.97999999999999</v>
      </c>
    </row>
    <row r="31" spans="1:34" ht="12.75">
      <c r="A31" s="1"/>
      <c r="C31">
        <v>290</v>
      </c>
      <c r="D31">
        <v>91.91</v>
      </c>
      <c r="E31" s="62">
        <f t="shared" si="3"/>
      </c>
      <c r="F31" s="62">
        <f t="shared" si="3"/>
      </c>
      <c r="G31" s="62">
        <f t="shared" si="3"/>
      </c>
      <c r="H31" s="62">
        <f t="shared" si="3"/>
      </c>
      <c r="I31" s="62">
        <f t="shared" si="3"/>
      </c>
      <c r="J31" s="62">
        <f t="shared" si="3"/>
      </c>
      <c r="K31" s="62">
        <f t="shared" si="3"/>
        <v>0.3500000000000085</v>
      </c>
      <c r="L31" s="62">
        <f t="shared" si="3"/>
        <v>0.8900000000000006</v>
      </c>
      <c r="M31" s="62">
        <f t="shared" si="3"/>
        <v>1.4200000000000017</v>
      </c>
      <c r="N31" s="62">
        <f t="shared" si="3"/>
        <v>1.6599999999999966</v>
      </c>
      <c r="O31" s="62">
        <f t="shared" si="4"/>
        <v>1.8299999999999983</v>
      </c>
      <c r="P31" s="62">
        <f t="shared" si="4"/>
        <v>1.980000000000004</v>
      </c>
      <c r="Q31" s="62">
        <f t="shared" si="4"/>
        <v>2.1200000000000045</v>
      </c>
      <c r="R31" s="62">
        <f t="shared" si="4"/>
        <v>2.25</v>
      </c>
      <c r="S31" s="62">
        <f t="shared" si="4"/>
        <v>2.3700000000000045</v>
      </c>
      <c r="T31" s="62">
        <f t="shared" si="4"/>
        <v>2.490000000000009</v>
      </c>
      <c r="U31" s="62">
        <f t="shared" si="4"/>
        <v>2.6000000000000085</v>
      </c>
      <c r="V31" s="62">
        <f t="shared" si="4"/>
        <v>2.700000000000003</v>
      </c>
      <c r="W31" s="62">
        <f t="shared" si="4"/>
        <v>2.799999999999997</v>
      </c>
      <c r="X31" s="62">
        <f t="shared" si="4"/>
        <v>2.9000000000000057</v>
      </c>
      <c r="Y31" s="62">
        <f t="shared" si="5"/>
        <v>2.990000000000009</v>
      </c>
      <c r="Z31" s="62">
        <f t="shared" si="5"/>
        <v>3.0799999999999983</v>
      </c>
      <c r="AA31" s="62">
        <f t="shared" si="5"/>
        <v>3.1700000000000017</v>
      </c>
      <c r="AB31" s="62">
        <f t="shared" si="5"/>
        <v>3.25</v>
      </c>
      <c r="AC31" s="62">
        <f t="shared" si="5"/>
        <v>3.3299999999999983</v>
      </c>
      <c r="AD31" s="62">
        <f t="shared" si="5"/>
        <v>3.4099999999999966</v>
      </c>
      <c r="AE31" s="62">
        <f t="shared" si="5"/>
        <v>3.480000000000004</v>
      </c>
      <c r="AF31" s="62">
        <f t="shared" si="5"/>
        <v>3.549999999999997</v>
      </c>
      <c r="AG31" s="62">
        <f t="shared" si="5"/>
        <v>3.6200000000000045</v>
      </c>
      <c r="AH31" s="62">
        <f t="shared" si="5"/>
        <v>3.6899999999999977</v>
      </c>
    </row>
    <row r="32" spans="1:34" ht="12.75">
      <c r="A32" s="1"/>
      <c r="C32">
        <v>306.5</v>
      </c>
      <c r="D32">
        <v>91.84</v>
      </c>
      <c r="E32" s="62">
        <f t="shared" si="3"/>
      </c>
      <c r="F32" s="62">
        <f t="shared" si="3"/>
      </c>
      <c r="G32" s="62">
        <f t="shared" si="3"/>
      </c>
      <c r="H32" s="62">
        <f t="shared" si="3"/>
      </c>
      <c r="I32" s="62">
        <f t="shared" si="3"/>
      </c>
      <c r="J32" s="62">
        <f t="shared" si="3"/>
      </c>
      <c r="K32" s="62">
        <f t="shared" si="3"/>
        <v>0.4200000000000017</v>
      </c>
      <c r="L32" s="62">
        <f t="shared" si="3"/>
        <v>0.9599999999999937</v>
      </c>
      <c r="M32" s="62">
        <f t="shared" si="3"/>
        <v>1.4899999999999949</v>
      </c>
      <c r="N32" s="62">
        <f t="shared" si="3"/>
        <v>1.7299999999999898</v>
      </c>
      <c r="O32" s="62">
        <f t="shared" si="4"/>
        <v>1.8999999999999915</v>
      </c>
      <c r="P32" s="62">
        <f t="shared" si="4"/>
        <v>2.049999999999997</v>
      </c>
      <c r="Q32" s="62">
        <f t="shared" si="4"/>
        <v>2.1899999999999977</v>
      </c>
      <c r="R32" s="62">
        <f t="shared" si="4"/>
        <v>2.319999999999993</v>
      </c>
      <c r="S32" s="62">
        <f t="shared" si="4"/>
        <v>2.4399999999999977</v>
      </c>
      <c r="T32" s="62">
        <f t="shared" si="4"/>
        <v>2.5600000000000023</v>
      </c>
      <c r="U32" s="62">
        <f t="shared" si="4"/>
        <v>2.6700000000000017</v>
      </c>
      <c r="V32" s="62">
        <f t="shared" si="4"/>
        <v>2.769999999999996</v>
      </c>
      <c r="W32" s="62">
        <f t="shared" si="4"/>
        <v>2.8699999999999903</v>
      </c>
      <c r="X32" s="62">
        <f t="shared" si="4"/>
        <v>2.969999999999999</v>
      </c>
      <c r="Y32" s="62">
        <f t="shared" si="5"/>
        <v>3.0600000000000023</v>
      </c>
      <c r="Z32" s="62">
        <f t="shared" si="5"/>
        <v>3.1499999999999915</v>
      </c>
      <c r="AA32" s="62">
        <f t="shared" si="5"/>
        <v>3.239999999999995</v>
      </c>
      <c r="AB32" s="62">
        <f t="shared" si="5"/>
        <v>3.319999999999993</v>
      </c>
      <c r="AC32" s="62">
        <f t="shared" si="5"/>
        <v>3.3999999999999915</v>
      </c>
      <c r="AD32" s="62">
        <f t="shared" si="5"/>
        <v>3.4799999999999898</v>
      </c>
      <c r="AE32" s="62">
        <f t="shared" si="5"/>
        <v>3.549999999999997</v>
      </c>
      <c r="AF32" s="62">
        <f t="shared" si="5"/>
        <v>3.6199999999999903</v>
      </c>
      <c r="AG32" s="62">
        <f t="shared" si="5"/>
        <v>3.6899999999999977</v>
      </c>
      <c r="AH32" s="62">
        <f t="shared" si="5"/>
        <v>3.759999999999991</v>
      </c>
    </row>
    <row r="33" spans="1:34" ht="12.75">
      <c r="A33" s="1"/>
      <c r="C33">
        <v>317</v>
      </c>
      <c r="D33">
        <v>94.02</v>
      </c>
      <c r="E33" s="62">
        <f t="shared" si="3"/>
      </c>
      <c r="F33" s="62">
        <f t="shared" si="3"/>
      </c>
      <c r="G33" s="62">
        <f t="shared" si="3"/>
      </c>
      <c r="H33" s="62">
        <f t="shared" si="3"/>
      </c>
      <c r="I33" s="62">
        <f t="shared" si="3"/>
      </c>
      <c r="J33" s="62">
        <f t="shared" si="3"/>
      </c>
      <c r="K33" s="62">
        <f t="shared" si="3"/>
      </c>
      <c r="L33" s="62">
        <f t="shared" si="3"/>
      </c>
      <c r="M33" s="62">
        <f t="shared" si="3"/>
      </c>
      <c r="N33" s="62">
        <f t="shared" si="3"/>
      </c>
      <c r="O33" s="62">
        <f t="shared" si="4"/>
      </c>
      <c r="P33" s="62">
        <f t="shared" si="4"/>
      </c>
      <c r="Q33" s="62">
        <f t="shared" si="4"/>
        <v>0.010000000000005116</v>
      </c>
      <c r="R33" s="62">
        <f t="shared" si="4"/>
        <v>0.14000000000000057</v>
      </c>
      <c r="S33" s="62">
        <f t="shared" si="4"/>
        <v>0.2600000000000051</v>
      </c>
      <c r="T33" s="62">
        <f t="shared" si="4"/>
        <v>0.38000000000000966</v>
      </c>
      <c r="U33" s="62">
        <f t="shared" si="4"/>
        <v>0.4900000000000091</v>
      </c>
      <c r="V33" s="62">
        <f t="shared" si="4"/>
        <v>0.5900000000000034</v>
      </c>
      <c r="W33" s="62">
        <f t="shared" si="4"/>
        <v>0.6899999999999977</v>
      </c>
      <c r="X33" s="62">
        <f t="shared" si="4"/>
        <v>0.7900000000000063</v>
      </c>
      <c r="Y33" s="62">
        <f t="shared" si="5"/>
        <v>0.8800000000000097</v>
      </c>
      <c r="Z33" s="62">
        <f t="shared" si="5"/>
        <v>0.9699999999999989</v>
      </c>
      <c r="AA33" s="62">
        <f t="shared" si="5"/>
        <v>1.0600000000000023</v>
      </c>
      <c r="AB33" s="62">
        <f t="shared" si="5"/>
        <v>1.1400000000000006</v>
      </c>
      <c r="AC33" s="62">
        <f t="shared" si="5"/>
        <v>1.2199999999999989</v>
      </c>
      <c r="AD33" s="62">
        <f t="shared" si="5"/>
        <v>1.2999999999999972</v>
      </c>
      <c r="AE33" s="62">
        <f t="shared" si="5"/>
        <v>1.3700000000000045</v>
      </c>
      <c r="AF33" s="62">
        <f t="shared" si="5"/>
        <v>1.4399999999999977</v>
      </c>
      <c r="AG33" s="62">
        <f t="shared" si="5"/>
        <v>1.5100000000000051</v>
      </c>
      <c r="AH33" s="62">
        <f t="shared" si="5"/>
        <v>1.5799999999999983</v>
      </c>
    </row>
    <row r="34" spans="1:34" ht="12.75">
      <c r="A34" s="1"/>
      <c r="C34">
        <v>329.7</v>
      </c>
      <c r="D34">
        <v>95.45</v>
      </c>
      <c r="E34" s="62">
        <f aca="true" t="shared" si="6" ref="E34:N37">IF(E$2&lt;$D34,"",E$2-$D34)</f>
      </c>
      <c r="F34" s="62">
        <f t="shared" si="6"/>
      </c>
      <c r="G34" s="62">
        <f t="shared" si="6"/>
      </c>
      <c r="H34" s="62">
        <f t="shared" si="6"/>
      </c>
      <c r="I34" s="62">
        <f t="shared" si="6"/>
      </c>
      <c r="J34" s="62">
        <f t="shared" si="6"/>
      </c>
      <c r="K34" s="62">
        <f t="shared" si="6"/>
      </c>
      <c r="L34" s="62">
        <f t="shared" si="6"/>
      </c>
      <c r="M34" s="62">
        <f t="shared" si="6"/>
      </c>
      <c r="N34" s="62">
        <f t="shared" si="6"/>
      </c>
      <c r="O34" s="62">
        <f aca="true" t="shared" si="7" ref="O34:X37">IF(O$2&lt;$D34,"",O$2-$D34)</f>
      </c>
      <c r="P34" s="62">
        <f t="shared" si="7"/>
      </c>
      <c r="Q34" s="62">
        <f t="shared" si="7"/>
      </c>
      <c r="R34" s="62">
        <f t="shared" si="7"/>
      </c>
      <c r="S34" s="62">
        <f t="shared" si="7"/>
      </c>
      <c r="T34" s="62">
        <f t="shared" si="7"/>
      </c>
      <c r="U34" s="62">
        <f t="shared" si="7"/>
      </c>
      <c r="V34" s="62">
        <f t="shared" si="7"/>
      </c>
      <c r="W34" s="62">
        <f t="shared" si="7"/>
      </c>
      <c r="X34" s="62">
        <f t="shared" si="7"/>
      </c>
      <c r="Y34" s="62">
        <f aca="true" t="shared" si="8" ref="Y34:AH37">IF(Y$2&lt;$D34,"",Y$2-$D34)</f>
      </c>
      <c r="Z34" s="62">
        <f t="shared" si="8"/>
      </c>
      <c r="AA34" s="62">
        <f t="shared" si="8"/>
      </c>
      <c r="AB34" s="62">
        <f t="shared" si="8"/>
      </c>
      <c r="AC34" s="62">
        <f t="shared" si="8"/>
      </c>
      <c r="AD34" s="62">
        <f t="shared" si="8"/>
      </c>
      <c r="AE34" s="62">
        <f t="shared" si="8"/>
      </c>
      <c r="AF34" s="62">
        <f t="shared" si="8"/>
        <v>0.009999999999990905</v>
      </c>
      <c r="AG34" s="62">
        <f t="shared" si="8"/>
        <v>0.0799999999999983</v>
      </c>
      <c r="AH34" s="62">
        <f t="shared" si="8"/>
        <v>0.14999999999999147</v>
      </c>
    </row>
    <row r="35" spans="1:34" ht="12.75">
      <c r="A35" s="1"/>
      <c r="C35">
        <v>336</v>
      </c>
      <c r="D35">
        <v>98.75</v>
      </c>
      <c r="E35" s="62">
        <f t="shared" si="6"/>
      </c>
      <c r="F35" s="62">
        <f t="shared" si="6"/>
      </c>
      <c r="G35" s="62">
        <f t="shared" si="6"/>
      </c>
      <c r="H35" s="62">
        <f t="shared" si="6"/>
      </c>
      <c r="I35" s="62">
        <f t="shared" si="6"/>
      </c>
      <c r="J35" s="62">
        <f t="shared" si="6"/>
      </c>
      <c r="K35" s="62">
        <f t="shared" si="6"/>
      </c>
      <c r="L35" s="62">
        <f t="shared" si="6"/>
      </c>
      <c r="M35" s="62">
        <f t="shared" si="6"/>
      </c>
      <c r="N35" s="62">
        <f t="shared" si="6"/>
      </c>
      <c r="O35" s="62">
        <f t="shared" si="7"/>
      </c>
      <c r="P35" s="62">
        <f t="shared" si="7"/>
      </c>
      <c r="Q35" s="62">
        <f t="shared" si="7"/>
      </c>
      <c r="R35" s="62">
        <f t="shared" si="7"/>
      </c>
      <c r="S35" s="62">
        <f t="shared" si="7"/>
      </c>
      <c r="T35" s="62">
        <f t="shared" si="7"/>
      </c>
      <c r="U35" s="62">
        <f t="shared" si="7"/>
      </c>
      <c r="V35" s="62">
        <f t="shared" si="7"/>
      </c>
      <c r="W35" s="62">
        <f t="shared" si="7"/>
      </c>
      <c r="X35" s="62">
        <f t="shared" si="7"/>
      </c>
      <c r="Y35" s="62">
        <f t="shared" si="8"/>
      </c>
      <c r="Z35" s="62">
        <f t="shared" si="8"/>
      </c>
      <c r="AA35" s="62">
        <f t="shared" si="8"/>
      </c>
      <c r="AB35" s="62">
        <f t="shared" si="8"/>
      </c>
      <c r="AC35" s="62">
        <f t="shared" si="8"/>
      </c>
      <c r="AD35" s="62">
        <f t="shared" si="8"/>
      </c>
      <c r="AE35" s="62">
        <f t="shared" si="8"/>
      </c>
      <c r="AF35" s="62">
        <f t="shared" si="8"/>
      </c>
      <c r="AG35" s="62">
        <f t="shared" si="8"/>
      </c>
      <c r="AH35" s="62">
        <f t="shared" si="8"/>
      </c>
    </row>
    <row r="36" spans="1:34" ht="12.75">
      <c r="A36" s="1"/>
      <c r="C36">
        <v>342.4</v>
      </c>
      <c r="D36">
        <v>104.69</v>
      </c>
      <c r="E36" s="62">
        <f t="shared" si="6"/>
      </c>
      <c r="F36" s="62">
        <f t="shared" si="6"/>
      </c>
      <c r="G36" s="62">
        <f t="shared" si="6"/>
      </c>
      <c r="H36" s="62">
        <f t="shared" si="6"/>
      </c>
      <c r="I36" s="62">
        <f t="shared" si="6"/>
      </c>
      <c r="J36" s="62">
        <f t="shared" si="6"/>
      </c>
      <c r="K36" s="62">
        <f t="shared" si="6"/>
      </c>
      <c r="L36" s="62">
        <f t="shared" si="6"/>
      </c>
      <c r="M36" s="62">
        <f t="shared" si="6"/>
      </c>
      <c r="N36" s="62">
        <f t="shared" si="6"/>
      </c>
      <c r="O36" s="62">
        <f t="shared" si="7"/>
      </c>
      <c r="P36" s="62">
        <f t="shared" si="7"/>
      </c>
      <c r="Q36" s="62">
        <f t="shared" si="7"/>
      </c>
      <c r="R36" s="62">
        <f t="shared" si="7"/>
      </c>
      <c r="S36" s="62">
        <f t="shared" si="7"/>
      </c>
      <c r="T36" s="62">
        <f t="shared" si="7"/>
      </c>
      <c r="U36" s="62">
        <f t="shared" si="7"/>
      </c>
      <c r="V36" s="62">
        <f t="shared" si="7"/>
      </c>
      <c r="W36" s="62">
        <f t="shared" si="7"/>
      </c>
      <c r="X36" s="62">
        <f t="shared" si="7"/>
      </c>
      <c r="Y36" s="62">
        <f t="shared" si="8"/>
      </c>
      <c r="Z36" s="62">
        <f t="shared" si="8"/>
      </c>
      <c r="AA36" s="62">
        <f t="shared" si="8"/>
      </c>
      <c r="AB36" s="62">
        <f t="shared" si="8"/>
      </c>
      <c r="AC36" s="62">
        <f t="shared" si="8"/>
      </c>
      <c r="AD36" s="62">
        <f t="shared" si="8"/>
      </c>
      <c r="AE36" s="62">
        <f t="shared" si="8"/>
      </c>
      <c r="AF36" s="62">
        <f t="shared" si="8"/>
      </c>
      <c r="AG36" s="62">
        <f t="shared" si="8"/>
      </c>
      <c r="AH36" s="62">
        <f t="shared" si="8"/>
      </c>
    </row>
    <row r="37" spans="1:34" ht="12.75">
      <c r="A37" s="1"/>
      <c r="C37">
        <v>343.5</v>
      </c>
      <c r="D37">
        <v>105.18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</c>
      <c r="K37" s="62">
        <f t="shared" si="6"/>
      </c>
      <c r="L37" s="62">
        <f t="shared" si="6"/>
      </c>
      <c r="M37" s="62">
        <f t="shared" si="6"/>
      </c>
      <c r="N37" s="62">
        <f t="shared" si="6"/>
      </c>
      <c r="O37" s="62">
        <f t="shared" si="7"/>
      </c>
      <c r="P37" s="62">
        <f t="shared" si="7"/>
      </c>
      <c r="Q37" s="62">
        <f t="shared" si="7"/>
      </c>
      <c r="R37" s="62">
        <f t="shared" si="7"/>
      </c>
      <c r="S37" s="62">
        <f t="shared" si="7"/>
      </c>
      <c r="T37" s="62">
        <f t="shared" si="7"/>
      </c>
      <c r="U37" s="62">
        <f t="shared" si="7"/>
      </c>
      <c r="V37" s="62">
        <f t="shared" si="7"/>
      </c>
      <c r="W37" s="62">
        <f t="shared" si="7"/>
      </c>
      <c r="X37" s="62">
        <f t="shared" si="7"/>
      </c>
      <c r="Y37" s="62">
        <f t="shared" si="8"/>
      </c>
      <c r="Z37" s="62">
        <f t="shared" si="8"/>
      </c>
      <c r="AA37" s="62">
        <f t="shared" si="8"/>
      </c>
      <c r="AB37" s="62">
        <f t="shared" si="8"/>
      </c>
      <c r="AC37" s="62">
        <f t="shared" si="8"/>
      </c>
      <c r="AD37" s="62">
        <f t="shared" si="8"/>
      </c>
      <c r="AE37" s="62">
        <f t="shared" si="8"/>
      </c>
      <c r="AF37" s="62">
        <f t="shared" si="8"/>
      </c>
      <c r="AG37" s="62">
        <f t="shared" si="8"/>
      </c>
      <c r="AH37" s="62">
        <f t="shared" si="8"/>
      </c>
    </row>
    <row r="38" spans="1:34" ht="12.75">
      <c r="A38" s="1"/>
      <c r="C38" s="77"/>
      <c r="D38" s="7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2.75">
      <c r="A39" s="1"/>
      <c r="C39" s="77"/>
      <c r="D39" s="77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2.75">
      <c r="A40" s="1"/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2.75">
      <c r="A41" s="1"/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2.75">
      <c r="A42" s="1"/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2.75">
      <c r="A43" s="1"/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2.75">
      <c r="A44" s="1"/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2.75">
      <c r="A45" s="1"/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2.75">
      <c r="A46" s="1"/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12.75">
      <c r="A47" s="1"/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ht="12.75">
      <c r="A48" s="1"/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2.75">
      <c r="A49" s="1"/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2.75">
      <c r="A50" s="1"/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2.75">
      <c r="A51" s="1"/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ht="12.75">
      <c r="A52" s="1"/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ht="12.75">
      <c r="A53" s="1"/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ht="12.75">
      <c r="A54" s="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2009-08-25T22:55:39Z</dcterms:modified>
  <cp:category/>
  <cp:version/>
  <cp:contentType/>
  <cp:contentStatus/>
</cp:coreProperties>
</file>